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 tabRatio="777" activeTab="5"/>
  </bookViews>
  <sheets>
    <sheet name="EAPED NE COG" sheetId="1" r:id="rId1"/>
    <sheet name="EAPED NE COG (2)" sheetId="2" r:id="rId2"/>
    <sheet name="EAPED NE COG (3)" sheetId="3" r:id="rId3"/>
    <sheet name="EAPED E COG" sheetId="4" r:id="rId4"/>
    <sheet name="EAPED E COG (2)" sheetId="5" r:id="rId5"/>
    <sheet name="EAPED E COG (3)" sheetId="6" r:id="rId6"/>
  </sheets>
  <definedNames>
    <definedName name="_xlnm.Print_Area" localSheetId="3">'EAPED E COG'!$A$1:$H$39</definedName>
    <definedName name="_xlnm.Print_Area" localSheetId="4">'EAPED E COG (2)'!$A$1:$H$36</definedName>
    <definedName name="_xlnm.Print_Area" localSheetId="5">'EAPED E COG (3)'!$A$1:$H$34</definedName>
    <definedName name="_xlnm.Print_Area" localSheetId="0">'EAPED NE COG'!$A$1:$H$39</definedName>
    <definedName name="_xlnm.Print_Area" localSheetId="1">'EAPED NE COG (2)'!$A$1:$H$36</definedName>
    <definedName name="_xlnm.Print_Area" localSheetId="2">'EAPED NE COG (3)'!$A$1:$H$34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3" i="6" l="1"/>
  <c r="F33" i="6"/>
  <c r="C33" i="6"/>
  <c r="G33" i="3" l="1"/>
  <c r="F33" i="3"/>
  <c r="C33" i="3"/>
  <c r="H32" i="6" l="1"/>
  <c r="G32" i="6"/>
  <c r="F32" i="6"/>
  <c r="E32" i="6"/>
  <c r="D32" i="6"/>
  <c r="C32" i="6"/>
  <c r="H22" i="6"/>
  <c r="G22" i="6"/>
  <c r="F22" i="6"/>
  <c r="E22" i="6"/>
  <c r="D22" i="6"/>
  <c r="C22" i="6"/>
  <c r="H18" i="6"/>
  <c r="G18" i="6"/>
  <c r="F18" i="6"/>
  <c r="E18" i="6"/>
  <c r="D18" i="6"/>
  <c r="C18" i="6"/>
  <c r="H10" i="6"/>
  <c r="G10" i="6"/>
  <c r="F10" i="6"/>
  <c r="E10" i="6"/>
  <c r="D10" i="6"/>
  <c r="C10" i="6"/>
  <c r="H30" i="5"/>
  <c r="G30" i="5"/>
  <c r="F30" i="5"/>
  <c r="E30" i="5"/>
  <c r="D30" i="5"/>
  <c r="C30" i="5"/>
  <c r="H20" i="5"/>
  <c r="G20" i="5"/>
  <c r="F20" i="5"/>
  <c r="E20" i="5"/>
  <c r="D20" i="5"/>
  <c r="C20" i="5"/>
  <c r="H10" i="5"/>
  <c r="G10" i="5"/>
  <c r="F10" i="5"/>
  <c r="E10" i="5"/>
  <c r="D10" i="5"/>
  <c r="C10" i="5"/>
  <c r="H28" i="4"/>
  <c r="G28" i="4"/>
  <c r="F28" i="4"/>
  <c r="E28" i="4"/>
  <c r="D28" i="4"/>
  <c r="C28" i="4"/>
  <c r="H18" i="4"/>
  <c r="G18" i="4"/>
  <c r="F18" i="4"/>
  <c r="E18" i="4"/>
  <c r="D18" i="4"/>
  <c r="C18" i="4"/>
  <c r="H10" i="4"/>
  <c r="G10" i="4"/>
  <c r="F10" i="4"/>
  <c r="E10" i="4"/>
  <c r="D10" i="4"/>
  <c r="C10" i="4"/>
  <c r="H9" i="4"/>
  <c r="G9" i="4"/>
  <c r="D9" i="4"/>
  <c r="C9" i="4"/>
  <c r="G9" i="1"/>
  <c r="F9" i="1"/>
  <c r="C9" i="1"/>
  <c r="H32" i="2"/>
  <c r="H33" i="2"/>
  <c r="H31" i="2"/>
  <c r="E32" i="2"/>
  <c r="E33" i="2"/>
  <c r="E31" i="2"/>
  <c r="G30" i="2"/>
  <c r="F30" i="2"/>
  <c r="E30" i="2"/>
  <c r="D30" i="2"/>
  <c r="C30" i="2"/>
  <c r="H23" i="2"/>
  <c r="H24" i="2"/>
  <c r="H25" i="2"/>
  <c r="H27" i="2"/>
  <c r="H28" i="2"/>
  <c r="H29" i="2"/>
  <c r="H21" i="2"/>
  <c r="E22" i="2"/>
  <c r="H22" i="2" s="1"/>
  <c r="E23" i="2"/>
  <c r="E24" i="2"/>
  <c r="E25" i="2"/>
  <c r="E26" i="2"/>
  <c r="H26" i="2" s="1"/>
  <c r="E27" i="2"/>
  <c r="E28" i="2"/>
  <c r="E29" i="2"/>
  <c r="E21" i="2"/>
  <c r="G20" i="2"/>
  <c r="F20" i="2"/>
  <c r="D20" i="2"/>
  <c r="C20" i="2"/>
  <c r="E12" i="2"/>
  <c r="E13" i="2"/>
  <c r="E14" i="2"/>
  <c r="E10" i="2" s="1"/>
  <c r="E9" i="1" s="1"/>
  <c r="E15" i="2"/>
  <c r="H15" i="2" s="1"/>
  <c r="E16" i="2"/>
  <c r="E17" i="2"/>
  <c r="E18" i="2"/>
  <c r="E19" i="2"/>
  <c r="H12" i="2"/>
  <c r="H13" i="2"/>
  <c r="H14" i="2"/>
  <c r="H16" i="2"/>
  <c r="H17" i="2"/>
  <c r="H18" i="2"/>
  <c r="H19" i="2"/>
  <c r="H11" i="2"/>
  <c r="E11" i="2"/>
  <c r="G10" i="2"/>
  <c r="G35" i="2" s="1"/>
  <c r="F10" i="2"/>
  <c r="F35" i="2" s="1"/>
  <c r="D10" i="2"/>
  <c r="D35" i="2" s="1"/>
  <c r="C10" i="2"/>
  <c r="H30" i="1"/>
  <c r="H31" i="1"/>
  <c r="H32" i="1"/>
  <c r="H33" i="1"/>
  <c r="H34" i="1"/>
  <c r="H35" i="1"/>
  <c r="H36" i="1"/>
  <c r="H37" i="1"/>
  <c r="H29" i="1"/>
  <c r="E30" i="1"/>
  <c r="E31" i="1"/>
  <c r="E32" i="1"/>
  <c r="E33" i="1"/>
  <c r="E34" i="1"/>
  <c r="E35" i="1"/>
  <c r="E36" i="1"/>
  <c r="E37" i="1"/>
  <c r="E29" i="1"/>
  <c r="G38" i="1"/>
  <c r="F38" i="1"/>
  <c r="G28" i="1"/>
  <c r="F28" i="1"/>
  <c r="E28" i="1"/>
  <c r="E38" i="1" s="1"/>
  <c r="D28" i="1"/>
  <c r="D38" i="1" s="1"/>
  <c r="C28" i="1"/>
  <c r="C38" i="1" s="1"/>
  <c r="H20" i="1"/>
  <c r="H21" i="1"/>
  <c r="H22" i="1"/>
  <c r="H23" i="1"/>
  <c r="H24" i="1"/>
  <c r="H25" i="1"/>
  <c r="H26" i="1"/>
  <c r="H27" i="1"/>
  <c r="H19" i="1"/>
  <c r="G18" i="1"/>
  <c r="F18" i="1"/>
  <c r="E18" i="1"/>
  <c r="D18" i="1"/>
  <c r="C18" i="1"/>
  <c r="E20" i="1"/>
  <c r="E21" i="1"/>
  <c r="E22" i="1"/>
  <c r="E23" i="1"/>
  <c r="E24" i="1"/>
  <c r="E25" i="1"/>
  <c r="E26" i="1"/>
  <c r="E27" i="1"/>
  <c r="E19" i="1"/>
  <c r="H10" i="1"/>
  <c r="H12" i="1"/>
  <c r="H13" i="1"/>
  <c r="H14" i="1"/>
  <c r="H15" i="1"/>
  <c r="H16" i="1"/>
  <c r="H17" i="1"/>
  <c r="H11" i="1"/>
  <c r="G10" i="1"/>
  <c r="F10" i="1"/>
  <c r="E10" i="1"/>
  <c r="D10" i="1"/>
  <c r="C10" i="1"/>
  <c r="E12" i="1"/>
  <c r="E13" i="1"/>
  <c r="E14" i="1"/>
  <c r="E15" i="1"/>
  <c r="E16" i="1"/>
  <c r="E17" i="1"/>
  <c r="E11" i="1"/>
  <c r="E33" i="6" l="1"/>
  <c r="E33" i="3"/>
  <c r="D9" i="1"/>
  <c r="E9" i="4"/>
  <c r="F9" i="4"/>
  <c r="H30" i="2"/>
  <c r="E20" i="2"/>
  <c r="E35" i="2" s="1"/>
  <c r="C35" i="2"/>
  <c r="H20" i="2"/>
  <c r="H10" i="2"/>
  <c r="H28" i="1"/>
  <c r="H38" i="1" s="1"/>
  <c r="H18" i="1"/>
  <c r="D33" i="6" l="1"/>
  <c r="D33" i="3"/>
  <c r="H35" i="2"/>
  <c r="H9" i="1"/>
  <c r="H33" i="6" l="1"/>
  <c r="H33" i="3"/>
</calcChain>
</file>

<file path=xl/sharedStrings.xml><?xml version="1.0" encoding="utf-8"?>
<sst xmlns="http://schemas.openxmlformats.org/spreadsheetml/2006/main" count="243" uniqueCount="104">
  <si>
    <t xml:space="preserve">Estado Analítico del Ejercicio del Presupuesto de Egresos Detallado- LDF </t>
  </si>
  <si>
    <t xml:space="preserve">Clasificación por Objeto del Gasto </t>
  </si>
  <si>
    <t>Egresos</t>
  </si>
  <si>
    <t>Aprobado</t>
  </si>
  <si>
    <t>Ampliaciones/ (Reducciones)</t>
  </si>
  <si>
    <t>Modificado</t>
  </si>
  <si>
    <t>Devengado</t>
  </si>
  <si>
    <t>Pagado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</si>
  <si>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</si>
  <si>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</si>
  <si>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</si>
  <si>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</si>
  <si>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</si>
  <si>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</si>
  <si>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</si>
  <si>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</si>
  <si>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</si>
  <si>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</si>
  <si>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</si>
  <si>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Quimicos, Farmaceuticos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</si>
  <si>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</si>
  <si>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</si>
  <si>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</si>
  <si>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</si>
  <si>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</si>
  <si>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</si>
  <si>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</si>
  <si>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</si>
  <si>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Conservamiento</t>
  </si>
  <si>
    <t>c6) Servicios de Comunicación Social y Publicidad</t>
  </si>
  <si>
    <t>c7) Servicios de Traslado y Viáticos</t>
  </si>
  <si>
    <t>c8) Servicios Oficiales</t>
  </si>
  <si>
    <t>c9) Otros Servicios Generales</t>
  </si>
  <si>
    <t>Total de Clasificacion Por Objeto del Gasto hoja 1 de 6</t>
  </si>
  <si>
    <t>LDF /6a.1</t>
  </si>
  <si>
    <t>d1) Transferencia Internas y Asignaciónes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</si>
  <si>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</si>
  <si>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</si>
  <si>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</si>
  <si>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</si>
  <si>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</si>
  <si>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</si>
  <si>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</si>
  <si>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</si>
  <si>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e1) Mobiliario y Equipo de Administración</t>
  </si>
  <si>
    <t>e2) Mobiliario y equipo Educacional y Recreativo</t>
  </si>
  <si>
    <t>e3) Equipo e Instrumental Médico y de Laboratorio</t>
  </si>
  <si>
    <t>e4) Vhículos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</si>
  <si>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</si>
  <si>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</si>
  <si>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</si>
  <si>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</si>
  <si>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Bienes Intangibles</t>
  </si>
  <si>
    <t>f1) Obra Pública en Bienes de Dominio Público</t>
  </si>
  <si>
    <t>f2) Obra Pública en Bienes Propios</t>
  </si>
  <si>
    <t>f3) Proyectos Productivos y Acciones de Fomento</t>
  </si>
  <si>
    <t>Total de Clasificacion Por Objeto del Gasto hoja 2 de 6</t>
  </si>
  <si>
    <t>LDF /6a.2</t>
  </si>
  <si>
    <t>g1) Inversiones Para el Fomento de Actividades Productivas</t>
  </si>
  <si>
    <t>g2) Acciones y Participaciones de Capital</t>
  </si>
  <si>
    <t>g3) Compra de Titulos y Valores</t>
  </si>
  <si>
    <t xml:space="preserve">g4) Concesión de Préstamos </t>
  </si>
  <si>
    <t>g5) Inversiones de Fideicomisos, Mandatos y Otros Análogos              Fideicomisos de Desastres Naturales (Informativo)</t>
  </si>
  <si>
    <t>g6) Otras Inversiones Financieras</t>
  </si>
  <si>
    <t>g7) Provisiones para Contingencias y Otras Erogaciones Especiales</t>
  </si>
  <si>
    <t>h1) Participaciones</t>
  </si>
  <si>
    <t>h2) Aportaciones</t>
  </si>
  <si>
    <t>h3) Convenios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</si>
  <si>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</si>
  <si>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</si>
  <si>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</si>
  <si>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</si>
  <si>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</si>
  <si>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</si>
  <si>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</si>
  <si>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Total de Clasificacion Por Objeto del Gasto hoja 3 de 6</t>
  </si>
  <si>
    <t>LDF /6a.3</t>
  </si>
  <si>
    <t>II. Gasto Etiquetado  (II=A+B+C+D+E+F+G+H+I)</t>
  </si>
  <si>
    <t>Total de Clasificacion Por Objeto del Gasto hoja 4 de 6</t>
  </si>
  <si>
    <t>LDF /6a.4</t>
  </si>
  <si>
    <t>Total de Clasificacion Por Objeto del Gasto hoja 5 de 6</t>
  </si>
  <si>
    <t>LDF /6a.5</t>
  </si>
  <si>
    <t>Total de Clasificacion Por Objeto del Gasto hoja 6 de 6</t>
  </si>
  <si>
    <t xml:space="preserve">Total de Clasificacion Por Objeto del Gasto </t>
  </si>
  <si>
    <t>LDF /6a.6</t>
  </si>
  <si>
    <r>
      <t xml:space="preserve">I. Gasto No Etiquetado </t>
    </r>
    <r>
      <rPr>
        <sz val="8"/>
        <rFont val="Arial"/>
        <family val="2"/>
      </rPr>
      <t>(A+B+C+D+E+F+G+H+I)</t>
    </r>
  </si>
  <si>
    <r>
      <t xml:space="preserve">A. Servicios Personales </t>
    </r>
    <r>
      <rPr>
        <sz val="8"/>
        <rFont val="Arial"/>
        <family val="2"/>
      </rPr>
      <t>(A=a1+a2+a3+a4+a5+a6+a7)</t>
    </r>
  </si>
  <si>
    <r>
      <t xml:space="preserve">B. Materiales y Suministros  </t>
    </r>
    <r>
      <rPr>
        <sz val="8"/>
        <rFont val="Arial"/>
        <family val="2"/>
      </rPr>
      <t>(B=b1+b2+b3+b4+b5+b6+b7+b8+b9)</t>
    </r>
  </si>
  <si>
    <r>
      <t xml:space="preserve">C. Servicios Generales  </t>
    </r>
    <r>
      <rPr>
        <sz val="8"/>
        <rFont val="Arial"/>
        <family val="2"/>
      </rPr>
      <t>(C=c1+c2+c3+c4+c5+c6+c7+c8+c9)</t>
    </r>
  </si>
  <si>
    <r>
      <t xml:space="preserve">D. Transferencias, Asignaciones, Subsidios y Otras Ayudas  </t>
    </r>
    <r>
      <rPr>
        <sz val="8"/>
        <rFont val="Arial"/>
        <family val="2"/>
      </rPr>
      <t>(D=d1+d2+d3+d4+d5+d6+d7+d8+d9)</t>
    </r>
  </si>
  <si>
    <r>
      <t xml:space="preserve">E. Bienes Muebles, Inmuebles e Intangibles  </t>
    </r>
    <r>
      <rPr>
        <sz val="8"/>
        <rFont val="Arial"/>
        <family val="2"/>
      </rPr>
      <t>(E=e1+e2+e3+e4+e5+e6+e7+e8+e9)</t>
    </r>
  </si>
  <si>
    <r>
      <t xml:space="preserve">F. Inversión Pública  </t>
    </r>
    <r>
      <rPr>
        <sz val="8"/>
        <rFont val="Arial"/>
        <family val="2"/>
      </rPr>
      <t>(F=f1+f2+f3)</t>
    </r>
  </si>
  <si>
    <r>
      <t xml:space="preserve">G. Inversiones Financieras y Otras Provisiones  </t>
    </r>
    <r>
      <rPr>
        <sz val="8"/>
        <rFont val="Arial"/>
        <family val="2"/>
      </rPr>
      <t>(G=g1+g2+g3+g4+g5+g6+g7)</t>
    </r>
  </si>
  <si>
    <r>
      <t xml:space="preserve">H. Participaciones y Aportaciones  </t>
    </r>
    <r>
      <rPr>
        <sz val="8"/>
        <rFont val="Arial"/>
        <family val="2"/>
      </rPr>
      <t>(H=h1+h2+h3)</t>
    </r>
  </si>
  <si>
    <r>
      <t xml:space="preserve">I. Deuda Pública  </t>
    </r>
    <r>
      <rPr>
        <sz val="8"/>
        <rFont val="Arial"/>
        <family val="2"/>
      </rPr>
      <t>(I=i1+i2+i3+i4+i5+i6+i7)</t>
    </r>
  </si>
  <si>
    <r>
      <t xml:space="preserve">A. Servicios Personales  </t>
    </r>
    <r>
      <rPr>
        <sz val="8"/>
        <rFont val="Arial"/>
        <family val="2"/>
      </rPr>
      <t>(A=a1+a2+a3+a4+a5+a6+a7)</t>
    </r>
  </si>
  <si>
    <r>
      <t xml:space="preserve">D. Transferencias, Asignaciones, Subsidios y Otras Ayudas  </t>
    </r>
    <r>
      <rPr>
        <sz val="8"/>
        <rFont val="Arial"/>
        <family val="2"/>
      </rPr>
      <t>(D=d1+d2+d3+d4+d5+d6+d7+d8d+9d)</t>
    </r>
  </si>
  <si>
    <r>
      <t xml:space="preserve">H. Participaciones y Aportaciones  </t>
    </r>
    <r>
      <rPr>
        <sz val="8"/>
        <rFont val="Arial"/>
        <family val="2"/>
      </rPr>
      <t>(H=h1h+h2h+h3)</t>
    </r>
  </si>
  <si>
    <t>(PESOS)</t>
  </si>
  <si>
    <t xml:space="preserve">Concepto </t>
  </si>
  <si>
    <t xml:space="preserve">Subejercicio
</t>
  </si>
  <si>
    <t>Avance de Gestión Financiera 2026</t>
  </si>
  <si>
    <t>Instituto de Cultura Física y Deporte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</si>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</sst>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_);_(* \(#,##0\);_(* &quot;-&quot;??_);_(@_)"/>
    <numFmt numFmtId="165" formatCode="#,##0_ ;\-#,##0\ "/>
    <numFmt numFmtId="166" formatCode="General_)"/>
    <numFmt numFmtId="167" formatCode="#,##0;\(#,##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Gotham Book"/>
    </font>
    <font>
      <sz val="8"/>
      <color theme="0" tint="-0.499984740745262"/>
      <name val="Gotham Book"/>
    </font>
    <font>
      <sz val="8"/>
      <name val="Gotham Book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Montserrat"/>
    </font>
    <font>
      <b/>
      <sz val="8"/>
      <name val="Arial"/>
      <family val="2"/>
    </font>
    <font>
      <b/>
      <sz val="8"/>
      <color theme="0" tint="-0.499984740745262"/>
      <name val="Gotham Book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F302E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rgb="FF8F302E"/>
      </left>
      <right style="medium">
        <color theme="0"/>
      </right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9">
    <xf numFmtId="0" fontId="0" fillId="0" borderId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4" applyNumberFormat="0" applyAlignment="0" applyProtection="0"/>
    <xf numFmtId="0" fontId="13" fillId="7" borderId="15" applyNumberFormat="0" applyAlignment="0" applyProtection="0"/>
    <xf numFmtId="0" fontId="14" fillId="7" borderId="14" applyNumberFormat="0" applyAlignment="0" applyProtection="0"/>
    <xf numFmtId="0" fontId="15" fillId="0" borderId="16" applyNumberFormat="0" applyFill="0" applyAlignment="0" applyProtection="0"/>
    <xf numFmtId="0" fontId="16" fillId="8" borderId="17" applyNumberFormat="0" applyAlignment="0" applyProtection="0"/>
    <xf numFmtId="0" fontId="17" fillId="0" borderId="0" applyNumberFormat="0" applyFill="0" applyBorder="0" applyAlignment="0" applyProtection="0"/>
    <xf numFmtId="0" fontId="1" fillId="9" borderId="1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166" fontId="21" fillId="0" borderId="0"/>
    <xf numFmtId="43" fontId="22" fillId="0" borderId="0" applyFon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</cellStyleXfs>
  <cellXfs count="47">
    <xf numFmtId="0" fontId="0" fillId="0" borderId="0" xfId="0"/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4" fillId="0" borderId="0" xfId="0" applyNumberFormat="1" applyFont="1"/>
    <xf numFmtId="3" fontId="4" fillId="2" borderId="0" xfId="0" applyNumberFormat="1" applyFont="1" applyFill="1" applyAlignment="1">
      <alignment horizontal="right" vertical="center" wrapText="1"/>
    </xf>
    <xf numFmtId="165" fontId="4" fillId="0" borderId="0" xfId="0" applyNumberFormat="1" applyFont="1"/>
    <xf numFmtId="0" fontId="5" fillId="0" borderId="0" xfId="0" applyFont="1"/>
    <xf numFmtId="3" fontId="5" fillId="0" borderId="0" xfId="0" applyNumberFormat="1" applyFont="1"/>
    <xf numFmtId="3" fontId="5" fillId="2" borderId="0" xfId="0" applyNumberFormat="1" applyFont="1" applyFill="1" applyAlignment="1">
      <alignment horizontal="right" vertical="center" wrapText="1"/>
    </xf>
    <xf numFmtId="0" fontId="25" fillId="34" borderId="2" xfId="0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164" fontId="3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0" fontId="4" fillId="2" borderId="0" xfId="0" applyFont="1" applyFill="1"/>
    <xf numFmtId="3" fontId="27" fillId="2" borderId="5" xfId="0" applyNumberFormat="1" applyFont="1" applyFill="1" applyBorder="1" applyAlignment="1">
      <alignment horizontal="right" vertical="center" wrapText="1"/>
    </xf>
    <xf numFmtId="0" fontId="24" fillId="2" borderId="3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3" fontId="24" fillId="2" borderId="5" xfId="0" applyNumberFormat="1" applyFont="1" applyFill="1" applyBorder="1" applyAlignment="1">
      <alignment horizontal="right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vertical="center" wrapText="1"/>
    </xf>
    <xf numFmtId="0" fontId="27" fillId="2" borderId="6" xfId="0" applyFont="1" applyFill="1" applyBorder="1" applyAlignment="1">
      <alignment horizontal="justify" vertical="center" wrapText="1"/>
    </xf>
    <xf numFmtId="0" fontId="27" fillId="2" borderId="7" xfId="0" applyFont="1" applyFill="1" applyBorder="1" applyAlignment="1">
      <alignment horizontal="justify" vertical="center" wrapText="1"/>
    </xf>
    <xf numFmtId="3" fontId="27" fillId="2" borderId="8" xfId="0" applyNumberFormat="1" applyFont="1" applyFill="1" applyBorder="1" applyAlignment="1">
      <alignment vertical="center" wrapText="1"/>
    </xf>
    <xf numFmtId="0" fontId="28" fillId="0" borderId="0" xfId="0" applyFont="1"/>
    <xf numFmtId="0" fontId="29" fillId="0" borderId="0" xfId="0" applyFont="1"/>
    <xf numFmtId="164" fontId="27" fillId="2" borderId="5" xfId="0" applyNumberFormat="1" applyFont="1" applyFill="1" applyBorder="1" applyAlignment="1">
      <alignment horizontal="right"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3" fontId="24" fillId="2" borderId="4" xfId="0" applyNumberFormat="1" applyFont="1" applyFill="1" applyBorder="1" applyAlignment="1">
      <alignment horizontal="right" vertical="center" wrapText="1"/>
    </xf>
    <xf numFmtId="3" fontId="27" fillId="2" borderId="7" xfId="0" applyNumberFormat="1" applyFont="1" applyFill="1" applyBorder="1" applyAlignment="1">
      <alignment vertical="center" wrapText="1"/>
    </xf>
    <xf numFmtId="0" fontId="27" fillId="2" borderId="3" xfId="0" applyFont="1" applyFill="1" applyBorder="1" applyAlignment="1">
      <alignment horizontal="justify" vertical="center" wrapText="1"/>
    </xf>
    <xf numFmtId="0" fontId="27" fillId="2" borderId="4" xfId="0" applyFont="1" applyFill="1" applyBorder="1" applyAlignment="1">
      <alignment horizontal="justify" vertical="center" wrapText="1"/>
    </xf>
    <xf numFmtId="3" fontId="27" fillId="2" borderId="5" xfId="0" applyNumberFormat="1" applyFont="1" applyFill="1" applyBorder="1" applyAlignment="1">
      <alignment vertical="center" wrapText="1"/>
    </xf>
    <xf numFmtId="0" fontId="26" fillId="0" borderId="0" xfId="0" applyFont="1" applyAlignment="1">
      <alignment horizontal="center"/>
    </xf>
    <xf numFmtId="0" fontId="25" fillId="34" borderId="22" xfId="0" applyFont="1" applyFill="1" applyBorder="1" applyAlignment="1">
      <alignment horizontal="center" vertical="center" wrapText="1"/>
    </xf>
    <xf numFmtId="0" fontId="25" fillId="34" borderId="1" xfId="0" applyFont="1" applyFill="1" applyBorder="1" applyAlignment="1">
      <alignment horizontal="center" vertical="center"/>
    </xf>
    <xf numFmtId="0" fontId="25" fillId="34" borderId="23" xfId="0" applyFont="1" applyFill="1" applyBorder="1" applyAlignment="1">
      <alignment horizontal="center" vertical="center"/>
    </xf>
    <xf numFmtId="0" fontId="25" fillId="34" borderId="2" xfId="0" applyFont="1" applyFill="1" applyBorder="1" applyAlignment="1">
      <alignment horizontal="center" vertical="center"/>
    </xf>
    <xf numFmtId="0" fontId="25" fillId="34" borderId="1" xfId="0" applyFont="1" applyFill="1" applyBorder="1" applyAlignment="1">
      <alignment horizontal="center" vertical="center" wrapText="1"/>
    </xf>
    <xf numFmtId="0" fontId="25" fillId="34" borderId="20" xfId="0" applyFont="1" applyFill="1" applyBorder="1" applyAlignment="1">
      <alignment horizontal="center" vertical="center" wrapText="1"/>
    </xf>
    <xf numFmtId="0" fontId="25" fillId="34" borderId="2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167" fontId="27" fillId="2" borderId="5" xfId="0" applyNumberFormat="1" applyFont="1" applyFill="1" applyBorder="1" applyAlignment="1">
      <alignment horizontal="right" vertical="center" wrapText="1"/>
    </xf>
    <xf numFmtId="167" fontId="27" fillId="2" borderId="8" xfId="0" applyNumberFormat="1" applyFont="1" applyFill="1" applyBorder="1" applyAlignment="1">
      <alignment vertical="center" wrapText="1"/>
    </xf>
    <xf numFmtId="167" fontId="24" fillId="2" borderId="5" xfId="0" applyNumberFormat="1" applyFont="1" applyFill="1" applyBorder="1" applyAlignment="1">
      <alignment horizontal="right" vertical="center" wrapText="1"/>
    </xf>
  </cellXfs>
  <cellStyles count="49">
    <cellStyle name="=C:\WINNT\SYSTEM32\COMMAND.COM" xfId="43"/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5" builtinId="26" customBuiltin="1"/>
    <cellStyle name="Cálculo" xfId="10" builtinId="22" customBuiltin="1"/>
    <cellStyle name="Celda de comprobación" xfId="12" builtinId="23" customBuiltin="1"/>
    <cellStyle name="Celda vinculada" xfId="11" builtinId="24" customBuiltin="1"/>
    <cellStyle name="Encabezado 1" xfId="1" builtinId="16" customBuiltin="1"/>
    <cellStyle name="Encabezado 4" xfId="4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8" builtinId="20" customBuiltin="1"/>
    <cellStyle name="Incorrecto" xfId="6" builtinId="27" customBuiltin="1"/>
    <cellStyle name="Millares 2" xfId="44"/>
    <cellStyle name="Millares 2 2" xfId="47"/>
    <cellStyle name="Millares 3" xfId="41"/>
    <cellStyle name="Neutral" xfId="7" builtinId="28" customBuiltin="1"/>
    <cellStyle name="Normal" xfId="0" builtinId="0"/>
    <cellStyle name="Normal 2" xfId="42"/>
    <cellStyle name="Normal 3" xfId="48"/>
    <cellStyle name="Normal 9" xfId="45"/>
    <cellStyle name="Notas" xfId="14" builtinId="10" customBuiltin="1"/>
    <cellStyle name="Salida" xfId="9" builtinId="21" customBuiltin="1"/>
    <cellStyle name="Texto de advertencia" xfId="13" builtinId="11" customBuiltin="1"/>
    <cellStyle name="Texto explicativo" xfId="15" builtinId="53" customBuiltin="1"/>
    <cellStyle name="Título 2" xfId="2" builtinId="17" customBuiltin="1"/>
    <cellStyle name="Título 3" xfId="3" builtinId="18" customBuiltin="1"/>
    <cellStyle name="Título 4" xfId="46"/>
    <cellStyle name="Total" xfId="16" builtinId="25" customBuiltin="1"/>
  </cellStyles>
  <dxfs count="0"/>
  <tableStyles count="0" defaultTableStyle="TableStyleMedium2" defaultPivotStyle="PivotStyleLight16"/>
  <colors>
    <mruColors>
      <color rgb="FF8F3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502920</xdr:colOff>
      <xdr:row>0</xdr:row>
      <xdr:rowOff>137160</xdr:rowOff>
    </xdr:from>
    <xdr:to>
      <xdr:col>1</xdr:col>
      <xdr:colOff>1609726</xdr:colOff>
      <xdr:row>4</xdr:row>
      <xdr:rowOff>203835</xdr:rowOff>
    </xdr:to>
    <xdr:pic>
      <xdr:nvPicPr>
        <xdr:cNvPr id="3" name="Imagen 2" descr="brand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" y="137160"/>
          <a:ext cx="1106806" cy="981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1190625</xdr:colOff>
      <xdr:row>1</xdr:row>
      <xdr:rowOff>19050</xdr:rowOff>
    </xdr:from>
    <xdr:to>
      <xdr:col>6</xdr:col>
      <xdr:colOff>809625</xdr:colOff>
      <xdr:row>5</xdr:row>
      <xdr:rowOff>40932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791575" y="247650"/>
          <a:ext cx="83820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403860</xdr:colOff>
      <xdr:row>0</xdr:row>
      <xdr:rowOff>217171</xdr:rowOff>
    </xdr:from>
    <xdr:to>
      <xdr:col>1</xdr:col>
      <xdr:colOff>1386839</xdr:colOff>
      <xdr:row>4</xdr:row>
      <xdr:rowOff>68580</xdr:rowOff>
    </xdr:to>
    <xdr:pic>
      <xdr:nvPicPr>
        <xdr:cNvPr id="4" name="Imagen 3" descr="brand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217171"/>
          <a:ext cx="982979" cy="7658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152400</xdr:colOff>
      <xdr:row>1</xdr:row>
      <xdr:rowOff>0</xdr:rowOff>
    </xdr:from>
    <xdr:to>
      <xdr:col>7</xdr:col>
      <xdr:colOff>9525</xdr:colOff>
      <xdr:row>5</xdr:row>
      <xdr:rowOff>21882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277225" y="228600"/>
          <a:ext cx="847725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95250</xdr:rowOff>
    </xdr:from>
    <xdr:to>
      <xdr:col>1</xdr:col>
      <xdr:colOff>1543051</xdr:colOff>
      <xdr:row>4</xdr:row>
      <xdr:rowOff>104775</xdr:rowOff>
    </xdr:to>
    <xdr:pic>
      <xdr:nvPicPr>
        <xdr:cNvPr id="3" name="Imagen 2" descr="brand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95250"/>
          <a:ext cx="1114426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904875</xdr:colOff>
      <xdr:row>1</xdr:row>
      <xdr:rowOff>38100</xdr:rowOff>
    </xdr:from>
    <xdr:to>
      <xdr:col>6</xdr:col>
      <xdr:colOff>733425</xdr:colOff>
      <xdr:row>5</xdr:row>
      <xdr:rowOff>59982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048625" y="266700"/>
          <a:ext cx="80010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704852</xdr:colOff>
      <xdr:row>1</xdr:row>
      <xdr:rowOff>1</xdr:rowOff>
    </xdr:from>
    <xdr:to>
      <xdr:col>1</xdr:col>
      <xdr:colOff>1733550</xdr:colOff>
      <xdr:row>4</xdr:row>
      <xdr:rowOff>200025</xdr:rowOff>
    </xdr:to>
    <xdr:pic>
      <xdr:nvPicPr>
        <xdr:cNvPr id="5" name="Imagen 4" descr="brand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2" y="228601"/>
          <a:ext cx="1028698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133350</xdr:colOff>
      <xdr:row>0</xdr:row>
      <xdr:rowOff>190500</xdr:rowOff>
    </xdr:from>
    <xdr:to>
      <xdr:col>6</xdr:col>
      <xdr:colOff>1028700</xdr:colOff>
      <xdr:row>4</xdr:row>
      <xdr:rowOff>212382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686800" y="190500"/>
          <a:ext cx="89535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95250</xdr:rowOff>
    </xdr:from>
    <xdr:to>
      <xdr:col>1</xdr:col>
      <xdr:colOff>1295400</xdr:colOff>
      <xdr:row>4</xdr:row>
      <xdr:rowOff>38100</xdr:rowOff>
    </xdr:to>
    <xdr:pic>
      <xdr:nvPicPr>
        <xdr:cNvPr id="3" name="Imagen 2" descr="brand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5250"/>
          <a:ext cx="1019175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0</xdr:row>
      <xdr:rowOff>180975</xdr:rowOff>
    </xdr:from>
    <xdr:to>
      <xdr:col>7</xdr:col>
      <xdr:colOff>19050</xdr:colOff>
      <xdr:row>4</xdr:row>
      <xdr:rowOff>202857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258175" y="180975"/>
          <a:ext cx="87630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790576</xdr:colOff>
      <xdr:row>0</xdr:row>
      <xdr:rowOff>180976</xdr:rowOff>
    </xdr:from>
    <xdr:to>
      <xdr:col>1</xdr:col>
      <xdr:colOff>1733550</xdr:colOff>
      <xdr:row>4</xdr:row>
      <xdr:rowOff>161925</xdr:rowOff>
    </xdr:to>
    <xdr:pic>
      <xdr:nvPicPr>
        <xdr:cNvPr id="3" name="Imagen 2" descr="brand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6" y="180976"/>
          <a:ext cx="942974" cy="8953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190500</xdr:colOff>
      <xdr:row>1</xdr:row>
      <xdr:rowOff>28575</xdr:rowOff>
    </xdr:from>
    <xdr:to>
      <xdr:col>7</xdr:col>
      <xdr:colOff>9525</xdr:colOff>
      <xdr:row>5</xdr:row>
      <xdr:rowOff>50457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496300" y="257175"/>
          <a:ext cx="85725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89"/>
  <sheetViews>
    <sheetView view="pageBreakPreview" topLeftCell="A4" zoomScaleSheetLayoutView="100" workbookViewId="0">
      <selection activeCell="B38" sqref="B38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15.5703125" style="1" bestFit="1" customWidth="1"/>
    <col min="4" max="6" width="18.28515625" style="1" bestFit="1" customWidth="1"/>
    <col min="7" max="7" width="16.5703125" style="1" customWidth="1"/>
    <col min="8" max="8" width="16.140625" style="1" customWidth="1"/>
    <col min="9" max="16384" width="11.42578125" style="1"/>
  </cols>
  <sheetData>
    <row r="1" spans="1:8" ht="18" customHeight="1">
      <c r="A1" s="33" t="s">
        <v>101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102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0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103</v>
      </c>
      <c r="B5" s="33"/>
      <c r="C5" s="33"/>
      <c r="D5" s="33"/>
      <c r="E5" s="33"/>
      <c r="F5" s="33"/>
      <c r="G5" s="33"/>
      <c r="H5" s="33"/>
    </row>
    <row r="6" spans="1:8" s="14" customFormat="1">
      <c r="A6" s="33" t="s">
        <v>98</v>
      </c>
      <c r="B6" s="33"/>
      <c r="C6" s="33"/>
      <c r="D6" s="33"/>
      <c r="E6" s="33"/>
      <c r="F6" s="33"/>
      <c r="G6" s="33"/>
      <c r="H6" s="33"/>
    </row>
    <row r="7" spans="1:8" ht="15.6" customHeight="1" thickBot="1">
      <c r="A7" s="34" t="s">
        <v>99</v>
      </c>
      <c r="B7" s="35"/>
      <c r="C7" s="38" t="s">
        <v>2</v>
      </c>
      <c r="D7" s="38"/>
      <c r="E7" s="38"/>
      <c r="F7" s="38"/>
      <c r="G7" s="38"/>
      <c r="H7" s="39" t="s">
        <v>100</v>
      </c>
    </row>
    <row r="8" spans="1:8" ht="27.6" customHeight="1" thickBot="1">
      <c r="A8" s="36"/>
      <c r="B8" s="3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40"/>
    </row>
    <row r="9" spans="1:8" ht="15" customHeight="1">
      <c r="A9" s="41" t="s">
        <v>85</v>
      </c>
      <c r="B9" s="42"/>
      <c r="C9" s="44">
        <f>+C10+C18+C28+'EAPED NE COG (2)'!C10+'EAPED NE COG (2)'!C20+'EAPED NE COG (2)'!C30+'EAPED NE COG (3)'!C10+'EAPED NE COG (3)'!C18+'EAPED NE COG (3)'!C22</f>
        <v>229496679.34</v>
      </c>
      <c r="D9" s="44">
        <f>+D10+D18+D28+'EAPED NE COG (2)'!D10+'EAPED NE COG (2)'!D20+'EAPED NE COG (2)'!D30+'EAPED NE COG (3)'!D10+'EAPED NE COG (3)'!D18+'EAPED NE COG (3)'!D22</f>
        <v>6828723.7999999998</v>
      </c>
      <c r="E9" s="44">
        <f>+E10+E18+E28+'EAPED NE COG (2)'!E10+'EAPED NE COG (2)'!E20+'EAPED NE COG (2)'!E30+'EAPED NE COG (3)'!E10+'EAPED NE COG (3)'!E18+'EAPED NE COG (3)'!E22</f>
        <v>236325403.14000002</v>
      </c>
      <c r="F9" s="44">
        <f>+F10+F18+F28+'EAPED NE COG (2)'!F10+'EAPED NE COG (2)'!F20+'EAPED NE COG (2)'!F30+'EAPED NE COG (3)'!F10+'EAPED NE COG (3)'!F18+'EAPED NE COG (3)'!F22</f>
        <v>76206191.879999995</v>
      </c>
      <c r="G9" s="44">
        <f>+G10+G18+G28+'EAPED NE COG (2)'!G10+'EAPED NE COG (2)'!G20+'EAPED NE COG (2)'!G30+'EAPED NE COG (3)'!G10+'EAPED NE COG (3)'!G18+'EAPED NE COG (3)'!G22</f>
        <v>74591997.700000003</v>
      </c>
      <c r="H9" s="44">
        <f>+H10+H18+H28+'EAPED NE COG (2)'!H10+'EAPED NE COG (2)'!H20+'EAPED NE COG (2)'!H30+'EAPED NE COG (3)'!H10+'EAPED NE COG (3)'!H18+'EAPED NE COG (3)'!H22</f>
        <v>160119211.25999999</v>
      </c>
    </row>
    <row r="10" spans="1:8" ht="15" customHeight="1">
      <c r="A10" s="41" t="s">
        <v>86</v>
      </c>
      <c r="B10" s="42"/>
      <c r="C10" s="44">
        <f>SUM(C11:C17)</f>
        <v>57614022</v>
      </c>
      <c r="D10" s="44">
        <f t="shared" ref="D10:E10" si="0">SUM(D11:D17)</f>
        <v>-3357437.2500000005</v>
      </c>
      <c r="E10" s="44">
        <f>+C10+D10</f>
        <v>54256584.75</v>
      </c>
      <c r="F10" s="44">
        <f>SUM(F11:F17)</f>
        <v>23611775.790000003</v>
      </c>
      <c r="G10" s="44">
        <f>SUM(G11:G17)</f>
        <v>22127992.440000001</v>
      </c>
      <c r="H10" s="44">
        <f>+E10-F10</f>
        <v>30644808.959999997</v>
      </c>
    </row>
    <row r="11" spans="1:8" ht="15" customHeight="1">
      <c r="A11" s="16"/>
      <c r="B11" s="17" t="s">
        <v>8</v>
      </c>
      <c r="C11" s="46">
        <v>13900596</v>
      </c>
      <c r="D11" s="46">
        <v>-216548.09</v>
      </c>
      <c r="E11" s="46">
        <f>+C11+D11</f>
        <v>13684047.91</v>
      </c>
      <c r="F11" s="46">
        <v>6566373.21</v>
      </c>
      <c r="G11" s="46">
        <v>6566373.21</v>
      </c>
      <c r="H11" s="46">
        <f>+E11-F11</f>
        <v>7117674.7000000002</v>
      </c>
    </row>
    <row r="12" spans="1:8" ht="15" customHeight="1">
      <c r="A12" s="16"/>
      <c r="B12" s="17" t="s">
        <v>9</v>
      </c>
      <c r="C12" s="46">
        <v>0</v>
      </c>
      <c r="D12" s="46">
        <v>0</v>
      </c>
      <c r="E12" s="46">
        <f t="shared" ref="E12:E17" si="1">+C12+D12</f>
        <v>0</v>
      </c>
      <c r="F12" s="46">
        <v>0</v>
      </c>
      <c r="G12" s="46">
        <v>0</v>
      </c>
      <c r="H12" s="46">
        <f t="shared" ref="H12:H17" si="2">+E12-F12</f>
        <v>0</v>
      </c>
    </row>
    <row r="13" spans="1:8" ht="15" customHeight="1">
      <c r="A13" s="16"/>
      <c r="B13" s="17" t="s">
        <v>10</v>
      </c>
      <c r="C13" s="46">
        <v>5439917</v>
      </c>
      <c r="D13" s="46">
        <v>-282355.68</v>
      </c>
      <c r="E13" s="46">
        <f t="shared" si="1"/>
        <v>5157561.32</v>
      </c>
      <c r="F13" s="46">
        <v>1242870.8999999999</v>
      </c>
      <c r="G13" s="46">
        <v>1242870.8999999999</v>
      </c>
      <c r="H13" s="46">
        <f t="shared" si="2"/>
        <v>3914690.4200000004</v>
      </c>
    </row>
    <row r="14" spans="1:8" ht="15" customHeight="1">
      <c r="A14" s="16"/>
      <c r="B14" s="17" t="s">
        <v>11</v>
      </c>
      <c r="C14" s="46">
        <v>21451321</v>
      </c>
      <c r="D14" s="46">
        <v>-1966400.34</v>
      </c>
      <c r="E14" s="46">
        <f t="shared" si="1"/>
        <v>19484920.66</v>
      </c>
      <c r="F14" s="46">
        <v>8579403.7300000004</v>
      </c>
      <c r="G14" s="46">
        <v>7111372.3200000003</v>
      </c>
      <c r="H14" s="46">
        <f t="shared" si="2"/>
        <v>10905516.93</v>
      </c>
    </row>
    <row r="15" spans="1:8" ht="15" customHeight="1">
      <c r="A15" s="16"/>
      <c r="B15" s="17" t="s">
        <v>12</v>
      </c>
      <c r="C15" s="46">
        <v>16447543</v>
      </c>
      <c r="D15" s="46">
        <v>-1034205.58</v>
      </c>
      <c r="E15" s="46">
        <f t="shared" si="1"/>
        <v>15413337.42</v>
      </c>
      <c r="F15" s="46">
        <v>6999221.5099999998</v>
      </c>
      <c r="G15" s="46">
        <v>6983469.5700000003</v>
      </c>
      <c r="H15" s="46">
        <f t="shared" si="2"/>
        <v>8414115.9100000001</v>
      </c>
    </row>
    <row r="16" spans="1:8" ht="15" customHeight="1">
      <c r="A16" s="16"/>
      <c r="B16" s="17" t="s">
        <v>13</v>
      </c>
      <c r="C16" s="46">
        <v>0</v>
      </c>
      <c r="D16" s="46">
        <v>0</v>
      </c>
      <c r="E16" s="46">
        <f t="shared" si="1"/>
        <v>0</v>
      </c>
      <c r="F16" s="46">
        <v>0</v>
      </c>
      <c r="G16" s="46">
        <v>0</v>
      </c>
      <c r="H16" s="46">
        <f t="shared" si="2"/>
        <v>0</v>
      </c>
    </row>
    <row r="17" spans="1:8" ht="15" customHeight="1">
      <c r="A17" s="16"/>
      <c r="B17" s="17" t="s">
        <v>14</v>
      </c>
      <c r="C17" s="46">
        <v>374645</v>
      </c>
      <c r="D17" s="46">
        <v>142072.44</v>
      </c>
      <c r="E17" s="46">
        <f t="shared" si="1"/>
        <v>516717.44</v>
      </c>
      <c r="F17" s="46">
        <v>223906.44</v>
      </c>
      <c r="G17" s="46">
        <v>223906.44</v>
      </c>
      <c r="H17" s="46">
        <f t="shared" si="2"/>
        <v>292811</v>
      </c>
    </row>
    <row r="18" spans="1:8" ht="15" customHeight="1">
      <c r="A18" s="41" t="s">
        <v>87</v>
      </c>
      <c r="B18" s="42"/>
      <c r="C18" s="44">
        <f>SUM(C19:C27)</f>
        <v>12535700.699999999</v>
      </c>
      <c r="D18" s="44">
        <f>SUM(D19:D27)</f>
        <v>1334267.01</v>
      </c>
      <c r="E18" s="44">
        <f t="shared" ref="E18:H18" si="3">SUM(E19:E27)</f>
        <v>13869967.709999999</v>
      </c>
      <c r="F18" s="44">
        <f t="shared" si="3"/>
        <v>7215765.8099999996</v>
      </c>
      <c r="G18" s="44">
        <f t="shared" si="3"/>
        <v>7195040.8499999996</v>
      </c>
      <c r="H18" s="44">
        <f t="shared" si="3"/>
        <v>6654201.9000000004</v>
      </c>
    </row>
    <row r="19" spans="1:8" ht="21.75" customHeight="1">
      <c r="A19" s="16"/>
      <c r="B19" s="17" t="s">
        <v>15</v>
      </c>
      <c r="C19" s="46">
        <v>1353400</v>
      </c>
      <c r="D19" s="46">
        <v>-6171.63</v>
      </c>
      <c r="E19" s="46">
        <f>+C19+D19</f>
        <v>1347228.37</v>
      </c>
      <c r="F19" s="46">
        <v>582882.47</v>
      </c>
      <c r="G19" s="46">
        <v>582882.47</v>
      </c>
      <c r="H19" s="46">
        <f>+E19-F19</f>
        <v>764345.90000000014</v>
      </c>
    </row>
    <row r="20" spans="1:8" ht="15" customHeight="1">
      <c r="A20" s="16"/>
      <c r="B20" s="17" t="s">
        <v>16</v>
      </c>
      <c r="C20" s="46">
        <v>1511436.75</v>
      </c>
      <c r="D20" s="46">
        <v>826293.29</v>
      </c>
      <c r="E20" s="46">
        <f t="shared" ref="E20:E27" si="4">+C20+D20</f>
        <v>2337730.04</v>
      </c>
      <c r="F20" s="46">
        <v>1210273.04</v>
      </c>
      <c r="G20" s="46">
        <v>1192265.1100000001</v>
      </c>
      <c r="H20" s="46">
        <f t="shared" ref="H20:H27" si="5">+E20-F20</f>
        <v>1127457</v>
      </c>
    </row>
    <row r="21" spans="1:8" ht="15" customHeight="1">
      <c r="A21" s="16"/>
      <c r="B21" s="17" t="s">
        <v>17</v>
      </c>
      <c r="C21" s="46">
        <v>0</v>
      </c>
      <c r="D21" s="46">
        <v>0</v>
      </c>
      <c r="E21" s="46">
        <f t="shared" si="4"/>
        <v>0</v>
      </c>
      <c r="F21" s="46">
        <v>0</v>
      </c>
      <c r="G21" s="46">
        <v>0</v>
      </c>
      <c r="H21" s="46">
        <f t="shared" si="5"/>
        <v>0</v>
      </c>
    </row>
    <row r="22" spans="1:8" ht="15" customHeight="1">
      <c r="A22" s="16"/>
      <c r="B22" s="17" t="s">
        <v>18</v>
      </c>
      <c r="C22" s="46">
        <v>972000</v>
      </c>
      <c r="D22" s="46">
        <v>-41961.03</v>
      </c>
      <c r="E22" s="46">
        <f t="shared" si="4"/>
        <v>930038.97</v>
      </c>
      <c r="F22" s="46">
        <v>311280.11</v>
      </c>
      <c r="G22" s="46">
        <v>311280.11</v>
      </c>
      <c r="H22" s="46">
        <f t="shared" si="5"/>
        <v>618758.86</v>
      </c>
    </row>
    <row r="23" spans="1:8" ht="15" customHeight="1">
      <c r="A23" s="16"/>
      <c r="B23" s="17" t="s">
        <v>19</v>
      </c>
      <c r="C23" s="46">
        <v>2962314.95</v>
      </c>
      <c r="D23" s="46">
        <v>147065.75</v>
      </c>
      <c r="E23" s="46">
        <f t="shared" si="4"/>
        <v>3109380.7</v>
      </c>
      <c r="F23" s="46">
        <v>2161017.4</v>
      </c>
      <c r="G23" s="46">
        <v>2161017.4</v>
      </c>
      <c r="H23" s="46">
        <f t="shared" si="5"/>
        <v>948363.30000000028</v>
      </c>
    </row>
    <row r="24" spans="1:8" ht="15" customHeight="1">
      <c r="A24" s="16"/>
      <c r="B24" s="17" t="s">
        <v>20</v>
      </c>
      <c r="C24" s="46">
        <v>1810000</v>
      </c>
      <c r="D24" s="46">
        <v>-198531.5</v>
      </c>
      <c r="E24" s="46">
        <f t="shared" si="4"/>
        <v>1611468.5</v>
      </c>
      <c r="F24" s="46">
        <v>282856.55</v>
      </c>
      <c r="G24" s="46">
        <v>280139.52000000002</v>
      </c>
      <c r="H24" s="46">
        <f t="shared" si="5"/>
        <v>1328611.95</v>
      </c>
    </row>
    <row r="25" spans="1:8" ht="15" customHeight="1">
      <c r="A25" s="16"/>
      <c r="B25" s="17" t="s">
        <v>21</v>
      </c>
      <c r="C25" s="46">
        <v>3282390</v>
      </c>
      <c r="D25" s="46">
        <v>618647.12</v>
      </c>
      <c r="E25" s="46">
        <f t="shared" si="4"/>
        <v>3901037.12</v>
      </c>
      <c r="F25" s="46">
        <v>2628785.08</v>
      </c>
      <c r="G25" s="46">
        <v>2628785.08</v>
      </c>
      <c r="H25" s="46">
        <f t="shared" si="5"/>
        <v>1272252.04</v>
      </c>
    </row>
    <row r="26" spans="1:8" ht="15" customHeight="1">
      <c r="A26" s="16"/>
      <c r="B26" s="17" t="s">
        <v>22</v>
      </c>
      <c r="C26" s="46">
        <v>0</v>
      </c>
      <c r="D26" s="46">
        <v>0</v>
      </c>
      <c r="E26" s="46">
        <f t="shared" si="4"/>
        <v>0</v>
      </c>
      <c r="F26" s="46">
        <v>0</v>
      </c>
      <c r="G26" s="46">
        <v>0</v>
      </c>
      <c r="H26" s="46">
        <f t="shared" si="5"/>
        <v>0</v>
      </c>
    </row>
    <row r="27" spans="1:8" ht="15" customHeight="1">
      <c r="A27" s="16"/>
      <c r="B27" s="17" t="s">
        <v>23</v>
      </c>
      <c r="C27" s="46">
        <v>644159</v>
      </c>
      <c r="D27" s="46">
        <v>-11074.99</v>
      </c>
      <c r="E27" s="46">
        <f t="shared" si="4"/>
        <v>633084.01</v>
      </c>
      <c r="F27" s="46">
        <v>38671.160000000003</v>
      </c>
      <c r="G27" s="46">
        <v>38671.160000000003</v>
      </c>
      <c r="H27" s="46">
        <f t="shared" si="5"/>
        <v>594412.85</v>
      </c>
    </row>
    <row r="28" spans="1:8" ht="15" customHeight="1">
      <c r="A28" s="41" t="s">
        <v>88</v>
      </c>
      <c r="B28" s="42"/>
      <c r="C28" s="44">
        <f>SUM(C29:C37)</f>
        <v>29219522.170000002</v>
      </c>
      <c r="D28" s="44">
        <f t="shared" ref="D28:H28" si="6">SUM(D29:D37)</f>
        <v>259371.27999999991</v>
      </c>
      <c r="E28" s="44">
        <f t="shared" si="6"/>
        <v>29478893.450000003</v>
      </c>
      <c r="F28" s="44">
        <f t="shared" si="6"/>
        <v>15559788.09</v>
      </c>
      <c r="G28" s="44">
        <f t="shared" si="6"/>
        <v>15545102.220000003</v>
      </c>
      <c r="H28" s="44">
        <f t="shared" si="6"/>
        <v>13919105.360000001</v>
      </c>
    </row>
    <row r="29" spans="1:8" ht="15" customHeight="1">
      <c r="A29" s="16"/>
      <c r="B29" s="17" t="s">
        <v>24</v>
      </c>
      <c r="C29" s="46">
        <v>17039055.280000001</v>
      </c>
      <c r="D29" s="46">
        <v>-997202.28</v>
      </c>
      <c r="E29" s="46">
        <f>+C29+D29</f>
        <v>16041853.000000002</v>
      </c>
      <c r="F29" s="46">
        <v>8683075.6600000001</v>
      </c>
      <c r="G29" s="46">
        <v>8683075.6600000001</v>
      </c>
      <c r="H29" s="46">
        <f>+E29-F29</f>
        <v>7358777.3400000017</v>
      </c>
    </row>
    <row r="30" spans="1:8" ht="15" customHeight="1">
      <c r="A30" s="16"/>
      <c r="B30" s="17" t="s">
        <v>25</v>
      </c>
      <c r="C30" s="46">
        <v>557762.55000000005</v>
      </c>
      <c r="D30" s="46">
        <v>-37786.32</v>
      </c>
      <c r="E30" s="46">
        <f t="shared" ref="E30:E37" si="7">+C30+D30</f>
        <v>519976.23000000004</v>
      </c>
      <c r="F30" s="46">
        <v>172109.79</v>
      </c>
      <c r="G30" s="46">
        <v>172109.79</v>
      </c>
      <c r="H30" s="46">
        <f t="shared" ref="H30:H37" si="8">+E30-F30</f>
        <v>347866.44000000006</v>
      </c>
    </row>
    <row r="31" spans="1:8" ht="15" customHeight="1">
      <c r="A31" s="16"/>
      <c r="B31" s="17" t="s">
        <v>26</v>
      </c>
      <c r="C31" s="46">
        <v>240000</v>
      </c>
      <c r="D31" s="46">
        <v>-54348.52</v>
      </c>
      <c r="E31" s="46">
        <f t="shared" si="7"/>
        <v>185651.48</v>
      </c>
      <c r="F31" s="46">
        <v>175651.48</v>
      </c>
      <c r="G31" s="46">
        <v>175651.48</v>
      </c>
      <c r="H31" s="46">
        <f t="shared" si="8"/>
        <v>10000</v>
      </c>
    </row>
    <row r="32" spans="1:8" ht="15" customHeight="1">
      <c r="A32" s="16"/>
      <c r="B32" s="17" t="s">
        <v>27</v>
      </c>
      <c r="C32" s="46">
        <v>259184.02</v>
      </c>
      <c r="D32" s="46">
        <v>259760.1</v>
      </c>
      <c r="E32" s="46">
        <f t="shared" si="7"/>
        <v>518944.12</v>
      </c>
      <c r="F32" s="46">
        <v>424135.03</v>
      </c>
      <c r="G32" s="46">
        <v>424135.03</v>
      </c>
      <c r="H32" s="46">
        <f t="shared" si="8"/>
        <v>94809.089999999967</v>
      </c>
    </row>
    <row r="33" spans="1:8" ht="22.5" customHeight="1">
      <c r="A33" s="16"/>
      <c r="B33" s="17" t="s">
        <v>28</v>
      </c>
      <c r="C33" s="46">
        <v>1487426</v>
      </c>
      <c r="D33" s="46">
        <v>-209187.4</v>
      </c>
      <c r="E33" s="46">
        <f t="shared" si="7"/>
        <v>1278238.6000000001</v>
      </c>
      <c r="F33" s="46">
        <v>397926.71</v>
      </c>
      <c r="G33" s="46">
        <v>397926.71</v>
      </c>
      <c r="H33" s="46">
        <f t="shared" si="8"/>
        <v>880311.89000000013</v>
      </c>
    </row>
    <row r="34" spans="1:8" ht="15" customHeight="1">
      <c r="A34" s="16"/>
      <c r="B34" s="17" t="s">
        <v>29</v>
      </c>
      <c r="C34" s="46">
        <v>1863895.98</v>
      </c>
      <c r="D34" s="46">
        <v>33475.879999999997</v>
      </c>
      <c r="E34" s="46">
        <f t="shared" si="7"/>
        <v>1897371.8599999999</v>
      </c>
      <c r="F34" s="46">
        <v>100853.17</v>
      </c>
      <c r="G34" s="46">
        <v>100853.17</v>
      </c>
      <c r="H34" s="46">
        <f t="shared" si="8"/>
        <v>1796518.69</v>
      </c>
    </row>
    <row r="35" spans="1:8" ht="15" customHeight="1">
      <c r="A35" s="16"/>
      <c r="B35" s="17" t="s">
        <v>30</v>
      </c>
      <c r="C35" s="46">
        <v>5419672.5599999996</v>
      </c>
      <c r="D35" s="46">
        <v>-592067.77</v>
      </c>
      <c r="E35" s="46">
        <f t="shared" si="7"/>
        <v>4827604.7899999991</v>
      </c>
      <c r="F35" s="46">
        <v>2537847.67</v>
      </c>
      <c r="G35" s="46">
        <v>2526590.7999999998</v>
      </c>
      <c r="H35" s="46">
        <f t="shared" si="8"/>
        <v>2289757.1199999992</v>
      </c>
    </row>
    <row r="36" spans="1:8" ht="15" customHeight="1">
      <c r="A36" s="16"/>
      <c r="B36" s="17" t="s">
        <v>31</v>
      </c>
      <c r="C36" s="46">
        <v>300000</v>
      </c>
      <c r="D36" s="46">
        <v>1174076.76</v>
      </c>
      <c r="E36" s="46">
        <f t="shared" si="7"/>
        <v>1474076.76</v>
      </c>
      <c r="F36" s="46">
        <v>1251354.46</v>
      </c>
      <c r="G36" s="46">
        <v>1251354.46</v>
      </c>
      <c r="H36" s="46">
        <f t="shared" si="8"/>
        <v>222722.30000000005</v>
      </c>
    </row>
    <row r="37" spans="1:8" ht="15" customHeight="1">
      <c r="A37" s="19"/>
      <c r="B37" s="20" t="s">
        <v>32</v>
      </c>
      <c r="C37" s="46">
        <v>2052525.78</v>
      </c>
      <c r="D37" s="46">
        <v>682650.83</v>
      </c>
      <c r="E37" s="46">
        <f t="shared" si="7"/>
        <v>2735176.61</v>
      </c>
      <c r="F37" s="46">
        <v>1816834.12</v>
      </c>
      <c r="G37" s="46">
        <v>1813405.12</v>
      </c>
      <c r="H37" s="46">
        <f t="shared" si="8"/>
        <v>918342.48999999976</v>
      </c>
    </row>
    <row r="38" spans="1:8" s="24" customFormat="1" ht="20.100000000000001" customHeight="1">
      <c r="A38" s="21"/>
      <c r="B38" s="22" t="s">
        <v>33</v>
      </c>
      <c r="C38" s="45">
        <f>SUM(C10,C18,C28)</f>
        <v>99369244.870000005</v>
      </c>
      <c r="D38" s="45">
        <f t="shared" ref="D38:H38" si="9">SUM(D10,D18,D28)</f>
        <v>-1763798.9600000004</v>
      </c>
      <c r="E38" s="45">
        <f t="shared" si="9"/>
        <v>97605445.909999996</v>
      </c>
      <c r="F38" s="45">
        <f t="shared" si="9"/>
        <v>46387329.689999998</v>
      </c>
      <c r="G38" s="45">
        <f t="shared" si="9"/>
        <v>44868135.510000005</v>
      </c>
      <c r="H38" s="45">
        <f t="shared" si="9"/>
        <v>51218116.219999999</v>
      </c>
    </row>
    <row r="39" spans="1:8">
      <c r="A39" s="43" t="s">
        <v>34</v>
      </c>
      <c r="B39" s="43"/>
      <c r="C39" s="43"/>
      <c r="D39" s="43"/>
      <c r="E39" s="43"/>
      <c r="F39" s="43"/>
      <c r="G39" s="43"/>
      <c r="H39" s="43"/>
    </row>
    <row r="40" spans="1:8">
      <c r="B40" s="25"/>
      <c r="C40" s="25"/>
      <c r="D40" s="25"/>
      <c r="E40" s="25"/>
      <c r="F40" s="25"/>
      <c r="G40" s="25"/>
      <c r="H40" s="25"/>
    </row>
    <row r="41" spans="1:8">
      <c r="B41" s="25"/>
      <c r="C41" s="25"/>
      <c r="D41" s="25"/>
      <c r="E41" s="25"/>
      <c r="F41" s="25"/>
      <c r="G41" s="25"/>
      <c r="H41" s="25"/>
    </row>
    <row r="42" spans="1:8">
      <c r="B42" s="25"/>
      <c r="C42" s="25"/>
      <c r="D42" s="25"/>
      <c r="E42" s="25"/>
      <c r="F42" s="25"/>
      <c r="G42" s="25"/>
      <c r="H42" s="25"/>
    </row>
    <row r="43" spans="1:8">
      <c r="B43" s="25"/>
      <c r="C43" s="25"/>
      <c r="D43" s="25"/>
      <c r="E43" s="25"/>
      <c r="F43" s="25"/>
      <c r="G43" s="25"/>
      <c r="H43" s="25"/>
    </row>
    <row r="44" spans="1:8">
      <c r="B44" s="25"/>
      <c r="C44" s="25"/>
      <c r="D44" s="25"/>
      <c r="E44" s="25"/>
      <c r="F44" s="25"/>
      <c r="G44" s="25"/>
      <c r="H44" s="25"/>
    </row>
    <row r="45" spans="1:8">
      <c r="B45" s="25"/>
      <c r="C45" s="25"/>
      <c r="D45" s="25"/>
      <c r="E45" s="25"/>
      <c r="F45" s="25"/>
      <c r="G45" s="25"/>
      <c r="H45" s="25"/>
    </row>
    <row r="46" spans="1:8">
      <c r="B46" s="25"/>
      <c r="C46" s="25"/>
      <c r="D46" s="25"/>
      <c r="E46" s="25"/>
      <c r="F46" s="25"/>
      <c r="G46" s="25"/>
      <c r="H46" s="25"/>
    </row>
    <row r="47" spans="1:8">
      <c r="B47" s="25"/>
      <c r="C47" s="25"/>
      <c r="D47" s="25"/>
      <c r="E47" s="25"/>
      <c r="F47" s="25"/>
      <c r="G47" s="25"/>
      <c r="H47" s="25"/>
    </row>
    <row r="48" spans="1:8">
      <c r="B48" s="25"/>
      <c r="C48" s="25"/>
      <c r="D48" s="25"/>
      <c r="E48" s="25"/>
      <c r="F48" s="25"/>
      <c r="G48" s="25"/>
      <c r="H48" s="25"/>
    </row>
    <row r="49" spans="2:8">
      <c r="B49" s="25"/>
      <c r="C49" s="25"/>
      <c r="D49" s="25"/>
      <c r="E49" s="25"/>
      <c r="F49" s="25"/>
      <c r="G49" s="25"/>
      <c r="H49" s="25"/>
    </row>
    <row r="50" spans="2:8">
      <c r="B50" s="25"/>
      <c r="C50" s="25"/>
      <c r="D50" s="25"/>
      <c r="E50" s="25"/>
      <c r="F50" s="25"/>
      <c r="G50" s="25"/>
      <c r="H50" s="25"/>
    </row>
    <row r="51" spans="2:8">
      <c r="B51" s="25"/>
      <c r="C51" s="25"/>
      <c r="D51" s="25"/>
      <c r="E51" s="25"/>
      <c r="F51" s="25"/>
      <c r="G51" s="25"/>
      <c r="H51" s="25"/>
    </row>
    <row r="52" spans="2:8">
      <c r="B52" s="25"/>
      <c r="C52" s="25"/>
      <c r="D52" s="25"/>
      <c r="E52" s="25"/>
      <c r="F52" s="25"/>
      <c r="G52" s="25"/>
      <c r="H52" s="25"/>
    </row>
    <row r="53" spans="2:8">
      <c r="B53" s="25"/>
      <c r="C53" s="25"/>
      <c r="D53" s="25"/>
      <c r="E53" s="25"/>
      <c r="F53" s="25"/>
      <c r="G53" s="25"/>
      <c r="H53" s="25"/>
    </row>
    <row r="54" spans="2:8">
      <c r="B54" s="25"/>
      <c r="C54" s="25"/>
      <c r="D54" s="25"/>
      <c r="E54" s="25"/>
      <c r="F54" s="25"/>
      <c r="G54" s="25"/>
      <c r="H54" s="25"/>
    </row>
    <row r="55" spans="2:8">
      <c r="B55" s="25"/>
      <c r="C55" s="25"/>
      <c r="D55" s="25"/>
      <c r="E55" s="25"/>
      <c r="F55" s="25"/>
      <c r="G55" s="25"/>
      <c r="H55" s="25"/>
    </row>
    <row r="56" spans="2:8">
      <c r="B56" s="25"/>
      <c r="C56" s="25"/>
      <c r="D56" s="25"/>
      <c r="E56" s="25"/>
      <c r="F56" s="25"/>
      <c r="G56" s="25"/>
      <c r="H56" s="25"/>
    </row>
    <row r="57" spans="2:8">
      <c r="B57" s="25"/>
      <c r="C57" s="25"/>
      <c r="D57" s="25"/>
      <c r="E57" s="25"/>
      <c r="F57" s="25"/>
      <c r="G57" s="25"/>
      <c r="H57" s="25"/>
    </row>
    <row r="58" spans="2:8">
      <c r="B58" s="25"/>
      <c r="C58" s="25"/>
      <c r="D58" s="25"/>
      <c r="E58" s="25"/>
      <c r="F58" s="25"/>
      <c r="G58" s="25"/>
      <c r="H58" s="25"/>
    </row>
    <row r="59" spans="2:8">
      <c r="B59" s="25"/>
      <c r="C59" s="25"/>
      <c r="D59" s="25"/>
      <c r="E59" s="25"/>
      <c r="F59" s="25"/>
      <c r="G59" s="25"/>
      <c r="H59" s="25"/>
    </row>
    <row r="60" spans="2:8">
      <c r="B60" s="25"/>
      <c r="C60" s="25"/>
      <c r="D60" s="25"/>
      <c r="E60" s="25"/>
      <c r="F60" s="25"/>
      <c r="G60" s="25"/>
      <c r="H60" s="25"/>
    </row>
    <row r="61" spans="2:8">
      <c r="B61" s="25"/>
      <c r="C61" s="25"/>
      <c r="D61" s="25"/>
      <c r="E61" s="25"/>
      <c r="F61" s="25"/>
      <c r="G61" s="25"/>
      <c r="H61" s="25"/>
    </row>
    <row r="62" spans="2:8">
      <c r="B62" s="25"/>
      <c r="C62" s="25"/>
      <c r="D62" s="25"/>
      <c r="E62" s="25"/>
      <c r="F62" s="25"/>
      <c r="G62" s="25"/>
      <c r="H62" s="25"/>
    </row>
    <row r="63" spans="2:8">
      <c r="B63" s="25"/>
      <c r="C63" s="25"/>
      <c r="D63" s="25"/>
      <c r="E63" s="25"/>
      <c r="F63" s="25"/>
      <c r="G63" s="25"/>
      <c r="H63" s="25"/>
    </row>
    <row r="64" spans="2:8">
      <c r="B64" s="25"/>
      <c r="C64" s="25"/>
      <c r="D64" s="25"/>
      <c r="E64" s="25"/>
      <c r="F64" s="25"/>
      <c r="G64" s="25"/>
      <c r="H64" s="25"/>
    </row>
    <row r="65" spans="2:8">
      <c r="B65" s="25"/>
      <c r="C65" s="25"/>
      <c r="D65" s="25"/>
      <c r="E65" s="25"/>
      <c r="F65" s="25"/>
      <c r="G65" s="25"/>
      <c r="H65" s="25"/>
    </row>
    <row r="66" spans="2:8">
      <c r="B66" s="25"/>
      <c r="C66" s="25"/>
      <c r="D66" s="25"/>
      <c r="E66" s="25"/>
      <c r="F66" s="25"/>
      <c r="G66" s="25"/>
      <c r="H66" s="25"/>
    </row>
    <row r="67" spans="2:8">
      <c r="B67" s="25"/>
      <c r="C67" s="25"/>
      <c r="D67" s="25"/>
      <c r="E67" s="25"/>
      <c r="F67" s="25"/>
      <c r="G67" s="25"/>
      <c r="H67" s="25"/>
    </row>
    <row r="68" spans="2:8">
      <c r="B68" s="25"/>
      <c r="C68" s="25"/>
      <c r="D68" s="25"/>
      <c r="E68" s="25"/>
      <c r="F68" s="25"/>
      <c r="G68" s="25"/>
      <c r="H68" s="25"/>
    </row>
    <row r="69" spans="2:8">
      <c r="B69" s="25"/>
      <c r="C69" s="25"/>
      <c r="D69" s="25"/>
      <c r="E69" s="25"/>
      <c r="F69" s="25"/>
      <c r="G69" s="25"/>
      <c r="H69" s="25"/>
    </row>
    <row r="70" spans="2:8">
      <c r="B70" s="25"/>
      <c r="C70" s="25"/>
      <c r="D70" s="25"/>
      <c r="E70" s="25"/>
      <c r="F70" s="25"/>
      <c r="G70" s="25"/>
      <c r="H70" s="25"/>
    </row>
    <row r="71" spans="2:8">
      <c r="B71" s="25"/>
      <c r="C71" s="25"/>
      <c r="D71" s="25"/>
      <c r="E71" s="25"/>
      <c r="F71" s="25"/>
      <c r="G71" s="25"/>
      <c r="H71" s="25"/>
    </row>
    <row r="72" spans="2:8">
      <c r="B72" s="25"/>
      <c r="C72" s="25"/>
      <c r="D72" s="25"/>
      <c r="E72" s="25"/>
      <c r="F72" s="25"/>
      <c r="G72" s="25"/>
      <c r="H72" s="25"/>
    </row>
    <row r="73" spans="2:8">
      <c r="B73" s="25"/>
      <c r="C73" s="25"/>
      <c r="D73" s="25"/>
      <c r="E73" s="25"/>
      <c r="F73" s="25"/>
      <c r="G73" s="25"/>
      <c r="H73" s="25"/>
    </row>
    <row r="74" spans="2:8">
      <c r="B74" s="25"/>
      <c r="C74" s="25"/>
      <c r="D74" s="25"/>
      <c r="E74" s="25"/>
      <c r="F74" s="25"/>
      <c r="G74" s="25"/>
      <c r="H74" s="25"/>
    </row>
    <row r="75" spans="2:8">
      <c r="B75" s="25"/>
      <c r="C75" s="25"/>
      <c r="D75" s="25"/>
      <c r="E75" s="25"/>
      <c r="F75" s="25"/>
      <c r="G75" s="25"/>
      <c r="H75" s="25"/>
    </row>
    <row r="76" spans="2:8">
      <c r="B76" s="25"/>
      <c r="C76" s="25"/>
      <c r="D76" s="25"/>
      <c r="E76" s="25"/>
      <c r="F76" s="25"/>
      <c r="G76" s="25"/>
      <c r="H76" s="25"/>
    </row>
    <row r="77" spans="2:8">
      <c r="B77" s="25"/>
      <c r="C77" s="25"/>
      <c r="D77" s="25"/>
      <c r="E77" s="25"/>
      <c r="F77" s="25"/>
      <c r="G77" s="25"/>
      <c r="H77" s="25"/>
    </row>
    <row r="78" spans="2:8">
      <c r="B78" s="25"/>
      <c r="C78" s="25"/>
      <c r="D78" s="25"/>
      <c r="E78" s="25"/>
      <c r="F78" s="25"/>
      <c r="G78" s="25"/>
      <c r="H78" s="25"/>
    </row>
    <row r="79" spans="2:8">
      <c r="B79" s="25"/>
      <c r="C79" s="25"/>
      <c r="D79" s="25"/>
      <c r="E79" s="25"/>
      <c r="F79" s="25"/>
      <c r="G79" s="25"/>
      <c r="H79" s="25"/>
    </row>
    <row r="80" spans="2:8">
      <c r="B80" s="25"/>
      <c r="C80" s="25"/>
      <c r="D80" s="25"/>
      <c r="E80" s="25"/>
      <c r="F80" s="25"/>
      <c r="G80" s="25"/>
      <c r="H80" s="25"/>
    </row>
    <row r="81" spans="2:8">
      <c r="B81" s="25"/>
      <c r="C81" s="25"/>
      <c r="D81" s="25"/>
      <c r="E81" s="25"/>
      <c r="F81" s="25"/>
      <c r="G81" s="25"/>
      <c r="H81" s="25"/>
    </row>
    <row r="82" spans="2:8">
      <c r="B82" s="25"/>
      <c r="C82" s="25"/>
      <c r="D82" s="25"/>
      <c r="E82" s="25"/>
      <c r="F82" s="25"/>
      <c r="G82" s="25"/>
      <c r="H82" s="25"/>
    </row>
    <row r="83" spans="2:8">
      <c r="B83" s="25"/>
      <c r="C83" s="25"/>
      <c r="D83" s="25"/>
      <c r="E83" s="25"/>
      <c r="F83" s="25"/>
      <c r="G83" s="25"/>
      <c r="H83" s="25"/>
    </row>
    <row r="84" spans="2:8">
      <c r="B84" s="25"/>
      <c r="C84" s="25"/>
      <c r="D84" s="25"/>
      <c r="E84" s="25"/>
      <c r="F84" s="25"/>
      <c r="G84" s="25"/>
      <c r="H84" s="25"/>
    </row>
    <row r="85" spans="2:8">
      <c r="B85" s="25"/>
      <c r="C85" s="25"/>
      <c r="D85" s="25"/>
      <c r="E85" s="25"/>
      <c r="F85" s="25"/>
      <c r="G85" s="25"/>
      <c r="H85" s="25"/>
    </row>
    <row r="86" spans="2:8">
      <c r="B86" s="25"/>
      <c r="C86" s="25"/>
      <c r="D86" s="25"/>
      <c r="E86" s="25"/>
      <c r="F86" s="25"/>
      <c r="G86" s="25"/>
      <c r="H86" s="25"/>
    </row>
    <row r="87" spans="2:8">
      <c r="B87" s="25"/>
      <c r="C87" s="25"/>
      <c r="D87" s="25"/>
      <c r="E87" s="25"/>
      <c r="F87" s="25"/>
      <c r="G87" s="25"/>
      <c r="H87" s="25"/>
    </row>
    <row r="88" spans="2:8">
      <c r="B88" s="25"/>
      <c r="C88" s="25"/>
      <c r="D88" s="25"/>
      <c r="E88" s="25"/>
      <c r="F88" s="25"/>
      <c r="G88" s="25"/>
      <c r="H88" s="25"/>
    </row>
    <row r="89" spans="2:8">
      <c r="B89" s="25"/>
      <c r="C89" s="25"/>
      <c r="D89" s="25"/>
      <c r="E89" s="25"/>
      <c r="F89" s="25"/>
      <c r="G89" s="25"/>
      <c r="H89" s="25"/>
    </row>
  </sheetData>
  <mergeCells count="14">
    <mergeCell ref="A9:B9"/>
    <mergeCell ref="A10:B10"/>
    <mergeCell ref="A18:B18"/>
    <mergeCell ref="A28:B28"/>
    <mergeCell ref="A39:H39"/>
    <mergeCell ref="A6:H6"/>
    <mergeCell ref="A7:B8"/>
    <mergeCell ref="C7:G7"/>
    <mergeCell ref="H7:H8"/>
    <mergeCell ref="A1:H1"/>
    <mergeCell ref="A2:H2"/>
    <mergeCell ref="A3:H3"/>
    <mergeCell ref="A4:H4"/>
    <mergeCell ref="A5:H5"/>
  </mergeCells>
  <printOptions horizontalCentered="1"/>
  <pageMargins left="0.31496062992125984" right="0.35433070866141736" top="0.74803149606299213" bottom="0.74803149606299213" header="0" footer="0"/>
  <pageSetup scale="79" orientation="landscape" r:id="rId1"/>
  <headerFooter>
    <oddFooter>&amp;R&amp;8</oddFooter>
  </headerFooter>
  <rowBreaks count="3" manualBreakCount="3">
    <brk id="3" max="7" man="1"/>
    <brk id="26" max="16383" man="1"/>
    <brk id="30" max="7" man="1"/>
  </rowBreaks>
  <colBreaks count="1" manualBreakCount="1">
    <brk id="4" max="3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7"/>
  <sheetViews>
    <sheetView view="pageBreakPreview" zoomScaleSheetLayoutView="100" workbookViewId="0">
      <selection activeCell="D15" sqref="D15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15.140625" style="1" customWidth="1"/>
    <col min="4" max="4" width="15.28515625" style="1" customWidth="1"/>
    <col min="5" max="5" width="15" style="1" customWidth="1"/>
    <col min="6" max="6" width="14.5703125" style="1" bestFit="1" customWidth="1"/>
    <col min="7" max="7" width="14.85546875" style="1" bestFit="1" customWidth="1"/>
    <col min="8" max="8" width="15" style="1" customWidth="1"/>
    <col min="9" max="16384" width="11.42578125" style="1"/>
  </cols>
  <sheetData>
    <row r="1" spans="1:8" ht="18" customHeight="1">
      <c r="A1" s="33" t="s">
        <v>101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102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0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103</v>
      </c>
      <c r="B5" s="33"/>
      <c r="C5" s="33"/>
      <c r="D5" s="33"/>
      <c r="E5" s="33"/>
      <c r="F5" s="33"/>
      <c r="G5" s="33"/>
      <c r="H5" s="33"/>
    </row>
    <row r="6" spans="1:8" s="14" customFormat="1">
      <c r="A6" s="33" t="s">
        <v>98</v>
      </c>
      <c r="B6" s="33"/>
      <c r="C6" s="33"/>
      <c r="D6" s="33"/>
      <c r="E6" s="33"/>
      <c r="F6" s="33"/>
      <c r="G6" s="33"/>
      <c r="H6" s="33"/>
    </row>
    <row r="7" spans="1:8" ht="15.6" customHeight="1" thickBot="1">
      <c r="A7" s="34" t="s">
        <v>99</v>
      </c>
      <c r="B7" s="35"/>
      <c r="C7" s="38" t="s">
        <v>2</v>
      </c>
      <c r="D7" s="38"/>
      <c r="E7" s="38"/>
      <c r="F7" s="38"/>
      <c r="G7" s="38"/>
      <c r="H7" s="39" t="s">
        <v>100</v>
      </c>
    </row>
    <row r="8" spans="1:8" ht="27.6" customHeight="1" thickBot="1">
      <c r="A8" s="36"/>
      <c r="B8" s="3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40"/>
    </row>
    <row r="9" spans="1:8" ht="11.25" customHeight="1">
      <c r="A9" s="16"/>
      <c r="B9" s="17"/>
      <c r="C9" s="15"/>
      <c r="D9" s="26"/>
      <c r="E9" s="15"/>
      <c r="F9" s="15"/>
      <c r="G9" s="15"/>
      <c r="H9" s="15"/>
    </row>
    <row r="10" spans="1:8" ht="23.25" customHeight="1">
      <c r="A10" s="41" t="s">
        <v>89</v>
      </c>
      <c r="B10" s="42"/>
      <c r="C10" s="15">
        <f>SUM(C11:C19)</f>
        <v>89857434.469999999</v>
      </c>
      <c r="D10" s="15">
        <f t="shared" ref="D10:H10" si="0">SUM(D11:D19)</f>
        <v>8388896.0500000007</v>
      </c>
      <c r="E10" s="15">
        <f t="shared" si="0"/>
        <v>98246330.519999996</v>
      </c>
      <c r="F10" s="15">
        <f t="shared" si="0"/>
        <v>29345235.48</v>
      </c>
      <c r="G10" s="15">
        <f t="shared" si="0"/>
        <v>29250235.48</v>
      </c>
      <c r="H10" s="15">
        <f t="shared" si="0"/>
        <v>68901095.039999992</v>
      </c>
    </row>
    <row r="11" spans="1:8" ht="15" customHeight="1">
      <c r="A11" s="16"/>
      <c r="B11" s="17" t="s">
        <v>35</v>
      </c>
      <c r="C11" s="18">
        <v>0</v>
      </c>
      <c r="D11" s="18">
        <v>0</v>
      </c>
      <c r="E11" s="18">
        <f>+C11+D11</f>
        <v>0</v>
      </c>
      <c r="F11" s="18">
        <v>0</v>
      </c>
      <c r="G11" s="18">
        <v>0</v>
      </c>
      <c r="H11" s="18">
        <f>+E11-F11</f>
        <v>0</v>
      </c>
    </row>
    <row r="12" spans="1:8" ht="15" customHeight="1">
      <c r="A12" s="16"/>
      <c r="B12" s="17" t="s">
        <v>36</v>
      </c>
      <c r="C12" s="18">
        <v>0</v>
      </c>
      <c r="D12" s="18">
        <v>0</v>
      </c>
      <c r="E12" s="18">
        <f t="shared" ref="E12:E19" si="1">+C12+D12</f>
        <v>0</v>
      </c>
      <c r="F12" s="18">
        <v>0</v>
      </c>
      <c r="G12" s="18">
        <v>0</v>
      </c>
      <c r="H12" s="18">
        <f t="shared" ref="H12:H19" si="2">+E12-F12</f>
        <v>0</v>
      </c>
    </row>
    <row r="13" spans="1:8" ht="15" customHeight="1">
      <c r="A13" s="16"/>
      <c r="B13" s="17" t="s">
        <v>37</v>
      </c>
      <c r="C13" s="18">
        <v>0</v>
      </c>
      <c r="D13" s="18">
        <v>0</v>
      </c>
      <c r="E13" s="18">
        <f t="shared" si="1"/>
        <v>0</v>
      </c>
      <c r="F13" s="18">
        <v>0</v>
      </c>
      <c r="G13" s="18">
        <v>0</v>
      </c>
      <c r="H13" s="18">
        <f t="shared" si="2"/>
        <v>0</v>
      </c>
    </row>
    <row r="14" spans="1:8" ht="15" customHeight="1">
      <c r="A14" s="16"/>
      <c r="B14" s="17" t="s">
        <v>38</v>
      </c>
      <c r="C14" s="18">
        <v>89857434.469999999</v>
      </c>
      <c r="D14" s="18">
        <v>8388896.0500000007</v>
      </c>
      <c r="E14" s="18">
        <f t="shared" si="1"/>
        <v>98246330.519999996</v>
      </c>
      <c r="F14" s="18">
        <v>29345235.48</v>
      </c>
      <c r="G14" s="18">
        <v>29250235.48</v>
      </c>
      <c r="H14" s="18">
        <f t="shared" si="2"/>
        <v>68901095.039999992</v>
      </c>
    </row>
    <row r="15" spans="1:8" ht="15" customHeight="1">
      <c r="A15" s="16"/>
      <c r="B15" s="17" t="s">
        <v>39</v>
      </c>
      <c r="C15" s="18">
        <v>0</v>
      </c>
      <c r="D15" s="18">
        <v>0</v>
      </c>
      <c r="E15" s="18">
        <f t="shared" si="1"/>
        <v>0</v>
      </c>
      <c r="F15" s="18">
        <v>0</v>
      </c>
      <c r="G15" s="18">
        <v>0</v>
      </c>
      <c r="H15" s="18">
        <f t="shared" si="2"/>
        <v>0</v>
      </c>
    </row>
    <row r="16" spans="1:8" ht="15" customHeight="1">
      <c r="A16" s="16"/>
      <c r="B16" s="17" t="s">
        <v>40</v>
      </c>
      <c r="C16" s="18">
        <v>0</v>
      </c>
      <c r="D16" s="18">
        <v>0</v>
      </c>
      <c r="E16" s="18">
        <f t="shared" si="1"/>
        <v>0</v>
      </c>
      <c r="F16" s="18">
        <v>0</v>
      </c>
      <c r="G16" s="18">
        <v>0</v>
      </c>
      <c r="H16" s="18">
        <f t="shared" si="2"/>
        <v>0</v>
      </c>
    </row>
    <row r="17" spans="1:8" ht="15" customHeight="1">
      <c r="A17" s="16"/>
      <c r="B17" s="17" t="s">
        <v>41</v>
      </c>
      <c r="C17" s="18">
        <v>0</v>
      </c>
      <c r="D17" s="18">
        <v>0</v>
      </c>
      <c r="E17" s="18">
        <f t="shared" si="1"/>
        <v>0</v>
      </c>
      <c r="F17" s="18">
        <v>0</v>
      </c>
      <c r="G17" s="18">
        <v>0</v>
      </c>
      <c r="H17" s="18">
        <f t="shared" si="2"/>
        <v>0</v>
      </c>
    </row>
    <row r="18" spans="1:8" ht="15" customHeight="1">
      <c r="A18" s="16"/>
      <c r="B18" s="17" t="s">
        <v>42</v>
      </c>
      <c r="C18" s="18">
        <v>0</v>
      </c>
      <c r="D18" s="18">
        <v>0</v>
      </c>
      <c r="E18" s="18">
        <f t="shared" si="1"/>
        <v>0</v>
      </c>
      <c r="F18" s="18">
        <v>0</v>
      </c>
      <c r="G18" s="18">
        <v>0</v>
      </c>
      <c r="H18" s="18">
        <f t="shared" si="2"/>
        <v>0</v>
      </c>
    </row>
    <row r="19" spans="1:8" ht="15" customHeight="1">
      <c r="A19" s="19"/>
      <c r="B19" s="20" t="s">
        <v>43</v>
      </c>
      <c r="C19" s="18">
        <v>0</v>
      </c>
      <c r="D19" s="18">
        <v>0</v>
      </c>
      <c r="E19" s="18">
        <f t="shared" si="1"/>
        <v>0</v>
      </c>
      <c r="F19" s="18">
        <v>0</v>
      </c>
      <c r="G19" s="18">
        <v>0</v>
      </c>
      <c r="H19" s="18">
        <f t="shared" si="2"/>
        <v>0</v>
      </c>
    </row>
    <row r="20" spans="1:8" ht="22.5" customHeight="1">
      <c r="A20" s="41" t="s">
        <v>90</v>
      </c>
      <c r="B20" s="42"/>
      <c r="C20" s="15">
        <f>SUM(C21:C29)</f>
        <v>270000</v>
      </c>
      <c r="D20" s="15">
        <f t="shared" ref="D20:H20" si="3">SUM(D21:D29)</f>
        <v>203626.71</v>
      </c>
      <c r="E20" s="15">
        <f t="shared" si="3"/>
        <v>473626.70999999996</v>
      </c>
      <c r="F20" s="15">
        <f t="shared" si="3"/>
        <v>473626.70999999996</v>
      </c>
      <c r="G20" s="15">
        <f t="shared" si="3"/>
        <v>473626.70999999996</v>
      </c>
      <c r="H20" s="15">
        <f t="shared" si="3"/>
        <v>0</v>
      </c>
    </row>
    <row r="21" spans="1:8" ht="15" customHeight="1">
      <c r="A21" s="16"/>
      <c r="B21" s="17" t="s">
        <v>44</v>
      </c>
      <c r="C21" s="18">
        <v>0</v>
      </c>
      <c r="D21" s="18">
        <v>0</v>
      </c>
      <c r="E21" s="18">
        <f>+C21+D21</f>
        <v>0</v>
      </c>
      <c r="F21" s="18">
        <v>0</v>
      </c>
      <c r="G21" s="18">
        <v>0</v>
      </c>
      <c r="H21" s="18">
        <f>+E21-F21</f>
        <v>0</v>
      </c>
    </row>
    <row r="22" spans="1:8" ht="15" customHeight="1">
      <c r="A22" s="16"/>
      <c r="B22" s="17" t="s">
        <v>45</v>
      </c>
      <c r="C22" s="18">
        <v>270000</v>
      </c>
      <c r="D22" s="18">
        <v>9560</v>
      </c>
      <c r="E22" s="18">
        <f t="shared" ref="E22:E29" si="4">+C22+D22</f>
        <v>279560</v>
      </c>
      <c r="F22" s="18">
        <v>279560</v>
      </c>
      <c r="G22" s="18">
        <v>279560</v>
      </c>
      <c r="H22" s="18">
        <f t="shared" ref="H22:H29" si="5">+E22-F22</f>
        <v>0</v>
      </c>
    </row>
    <row r="23" spans="1:8" ht="15" customHeight="1">
      <c r="A23" s="16"/>
      <c r="B23" s="17" t="s">
        <v>46</v>
      </c>
      <c r="C23" s="18">
        <v>0</v>
      </c>
      <c r="D23" s="18">
        <v>0</v>
      </c>
      <c r="E23" s="18">
        <f t="shared" si="4"/>
        <v>0</v>
      </c>
      <c r="F23" s="18">
        <v>0</v>
      </c>
      <c r="G23" s="18">
        <v>0</v>
      </c>
      <c r="H23" s="18">
        <f t="shared" si="5"/>
        <v>0</v>
      </c>
    </row>
    <row r="24" spans="1:8" ht="15" customHeight="1">
      <c r="A24" s="16"/>
      <c r="B24" s="17" t="s">
        <v>47</v>
      </c>
      <c r="C24" s="18">
        <v>0</v>
      </c>
      <c r="D24" s="18">
        <v>0</v>
      </c>
      <c r="E24" s="18">
        <f t="shared" si="4"/>
        <v>0</v>
      </c>
      <c r="F24" s="18">
        <v>0</v>
      </c>
      <c r="G24" s="18">
        <v>0</v>
      </c>
      <c r="H24" s="18">
        <f t="shared" si="5"/>
        <v>0</v>
      </c>
    </row>
    <row r="25" spans="1:8" ht="15" customHeight="1">
      <c r="A25" s="16"/>
      <c r="B25" s="17" t="s">
        <v>48</v>
      </c>
      <c r="C25" s="18">
        <v>0</v>
      </c>
      <c r="D25" s="18">
        <v>0</v>
      </c>
      <c r="E25" s="18">
        <f t="shared" si="4"/>
        <v>0</v>
      </c>
      <c r="F25" s="18">
        <v>0</v>
      </c>
      <c r="G25" s="18">
        <v>0</v>
      </c>
      <c r="H25" s="18">
        <f t="shared" si="5"/>
        <v>0</v>
      </c>
    </row>
    <row r="26" spans="1:8" ht="15" customHeight="1">
      <c r="A26" s="16"/>
      <c r="B26" s="17" t="s">
        <v>49</v>
      </c>
      <c r="C26" s="18">
        <v>0</v>
      </c>
      <c r="D26" s="18">
        <v>194066.71</v>
      </c>
      <c r="E26" s="18">
        <f t="shared" si="4"/>
        <v>194066.71</v>
      </c>
      <c r="F26" s="18">
        <v>194066.71</v>
      </c>
      <c r="G26" s="18">
        <v>194066.71</v>
      </c>
      <c r="H26" s="18">
        <f t="shared" si="5"/>
        <v>0</v>
      </c>
    </row>
    <row r="27" spans="1:8" ht="15" customHeight="1">
      <c r="A27" s="16"/>
      <c r="B27" s="17" t="s">
        <v>50</v>
      </c>
      <c r="C27" s="18">
        <v>0</v>
      </c>
      <c r="D27" s="18">
        <v>0</v>
      </c>
      <c r="E27" s="18">
        <f t="shared" si="4"/>
        <v>0</v>
      </c>
      <c r="F27" s="18">
        <v>0</v>
      </c>
      <c r="G27" s="18">
        <v>0</v>
      </c>
      <c r="H27" s="18">
        <f t="shared" si="5"/>
        <v>0</v>
      </c>
    </row>
    <row r="28" spans="1:8" ht="15" customHeight="1">
      <c r="A28" s="16"/>
      <c r="B28" s="17" t="s">
        <v>51</v>
      </c>
      <c r="C28" s="18">
        <v>0</v>
      </c>
      <c r="D28" s="18">
        <v>0</v>
      </c>
      <c r="E28" s="18">
        <f t="shared" si="4"/>
        <v>0</v>
      </c>
      <c r="F28" s="18">
        <v>0</v>
      </c>
      <c r="G28" s="18">
        <v>0</v>
      </c>
      <c r="H28" s="18">
        <f t="shared" si="5"/>
        <v>0</v>
      </c>
    </row>
    <row r="29" spans="1:8" ht="15" customHeight="1">
      <c r="A29" s="19"/>
      <c r="B29" s="20" t="s">
        <v>52</v>
      </c>
      <c r="C29" s="18">
        <v>0</v>
      </c>
      <c r="D29" s="18">
        <v>0</v>
      </c>
      <c r="E29" s="18">
        <f t="shared" si="4"/>
        <v>0</v>
      </c>
      <c r="F29" s="18">
        <v>0</v>
      </c>
      <c r="G29" s="18">
        <v>0</v>
      </c>
      <c r="H29" s="18">
        <f t="shared" si="5"/>
        <v>0</v>
      </c>
    </row>
    <row r="30" spans="1:8" ht="15" customHeight="1">
      <c r="A30" s="41" t="s">
        <v>91</v>
      </c>
      <c r="B30" s="42"/>
      <c r="C30" s="15">
        <f>SUM(C31:C33)</f>
        <v>40000000</v>
      </c>
      <c r="D30" s="15">
        <f>SUM(D31:D33)</f>
        <v>0</v>
      </c>
      <c r="E30" s="15">
        <f t="shared" ref="E30:H30" si="6">SUM(E31:E33)</f>
        <v>40000000</v>
      </c>
      <c r="F30" s="15">
        <f t="shared" si="6"/>
        <v>0</v>
      </c>
      <c r="G30" s="15">
        <f t="shared" si="6"/>
        <v>0</v>
      </c>
      <c r="H30" s="15">
        <f t="shared" si="6"/>
        <v>40000000</v>
      </c>
    </row>
    <row r="31" spans="1:8" ht="15" customHeight="1">
      <c r="A31" s="16"/>
      <c r="B31" s="17" t="s">
        <v>53</v>
      </c>
      <c r="C31" s="18">
        <v>0</v>
      </c>
      <c r="D31" s="18">
        <v>0</v>
      </c>
      <c r="E31" s="18">
        <f>+C31+D31</f>
        <v>0</v>
      </c>
      <c r="F31" s="18">
        <v>0</v>
      </c>
      <c r="G31" s="18">
        <v>0</v>
      </c>
      <c r="H31" s="18">
        <f>+E31-F31</f>
        <v>0</v>
      </c>
    </row>
    <row r="32" spans="1:8" ht="15" customHeight="1">
      <c r="A32" s="16"/>
      <c r="B32" s="17" t="s">
        <v>54</v>
      </c>
      <c r="C32" s="18">
        <v>40000000</v>
      </c>
      <c r="D32" s="18">
        <v>0</v>
      </c>
      <c r="E32" s="18">
        <f t="shared" ref="E32:E33" si="7">+C32+D32</f>
        <v>40000000</v>
      </c>
      <c r="F32" s="18">
        <v>0</v>
      </c>
      <c r="G32" s="18">
        <v>0</v>
      </c>
      <c r="H32" s="18">
        <f t="shared" ref="H32:H33" si="8">+E32-F32</f>
        <v>40000000</v>
      </c>
    </row>
    <row r="33" spans="1:8" ht="15" customHeight="1">
      <c r="A33" s="16"/>
      <c r="B33" s="17" t="s">
        <v>55</v>
      </c>
      <c r="C33" s="18">
        <v>0</v>
      </c>
      <c r="D33" s="18">
        <v>0</v>
      </c>
      <c r="E33" s="18">
        <f t="shared" si="7"/>
        <v>0</v>
      </c>
      <c r="F33" s="18">
        <v>0</v>
      </c>
      <c r="G33" s="18">
        <v>0</v>
      </c>
      <c r="H33" s="18">
        <f t="shared" si="8"/>
        <v>0</v>
      </c>
    </row>
    <row r="34" spans="1:8" ht="15" customHeight="1">
      <c r="A34" s="16"/>
      <c r="B34" s="17"/>
      <c r="C34" s="15"/>
      <c r="D34" s="15"/>
      <c r="E34" s="15"/>
      <c r="F34" s="15"/>
      <c r="G34" s="15"/>
      <c r="H34" s="15"/>
    </row>
    <row r="35" spans="1:8" s="24" customFormat="1" ht="20.100000000000001" customHeight="1">
      <c r="A35" s="21"/>
      <c r="B35" s="22" t="s">
        <v>56</v>
      </c>
      <c r="C35" s="23">
        <f>SUM(C10,C20,C30)</f>
        <v>130127434.47</v>
      </c>
      <c r="D35" s="23">
        <f t="shared" ref="D35:H35" si="9">SUM(D10,D20,D30)</f>
        <v>8592522.7600000016</v>
      </c>
      <c r="E35" s="23">
        <f t="shared" si="9"/>
        <v>138719957.22999999</v>
      </c>
      <c r="F35" s="23">
        <f t="shared" si="9"/>
        <v>29818862.190000001</v>
      </c>
      <c r="G35" s="23">
        <f t="shared" si="9"/>
        <v>29723862.190000001</v>
      </c>
      <c r="H35" s="23">
        <f t="shared" si="9"/>
        <v>108901095.03999999</v>
      </c>
    </row>
    <row r="36" spans="1:8">
      <c r="A36" s="43" t="s">
        <v>57</v>
      </c>
      <c r="B36" s="43"/>
      <c r="C36" s="43"/>
      <c r="D36" s="43"/>
      <c r="E36" s="43"/>
      <c r="F36" s="43"/>
      <c r="G36" s="43"/>
      <c r="H36" s="43"/>
    </row>
    <row r="37" spans="1:8">
      <c r="C37" s="4"/>
      <c r="D37" s="5"/>
      <c r="E37" s="4"/>
      <c r="F37" s="4"/>
      <c r="G37" s="4"/>
      <c r="H37" s="4"/>
    </row>
    <row r="38" spans="1:8">
      <c r="C38" s="4"/>
      <c r="D38" s="4"/>
      <c r="E38" s="4"/>
      <c r="F38" s="4"/>
      <c r="G38" s="4"/>
      <c r="H38" s="4"/>
    </row>
    <row r="40" spans="1:8">
      <c r="C40" s="4"/>
      <c r="D40" s="4"/>
      <c r="E40" s="4"/>
      <c r="F40" s="4"/>
      <c r="G40" s="4"/>
      <c r="H40" s="4"/>
    </row>
    <row r="41" spans="1:8">
      <c r="C41" s="6"/>
      <c r="D41" s="6"/>
      <c r="E41" s="6"/>
      <c r="F41" s="6"/>
      <c r="G41" s="6"/>
      <c r="H41" s="6"/>
    </row>
    <row r="42" spans="1:8">
      <c r="C42" s="6"/>
      <c r="D42" s="6"/>
      <c r="E42" s="6"/>
      <c r="F42" s="6"/>
      <c r="G42" s="6"/>
      <c r="H42" s="6"/>
    </row>
    <row r="43" spans="1:8">
      <c r="C43" s="6"/>
      <c r="D43" s="6"/>
      <c r="E43" s="6"/>
      <c r="F43" s="6"/>
      <c r="G43" s="6"/>
      <c r="H43" s="6"/>
    </row>
    <row r="44" spans="1:8">
      <c r="C44" s="6"/>
      <c r="D44" s="6"/>
      <c r="E44" s="6"/>
      <c r="F44" s="6"/>
      <c r="G44" s="6"/>
      <c r="H44" s="6"/>
    </row>
    <row r="45" spans="1:8">
      <c r="C45" s="6"/>
      <c r="D45" s="6"/>
      <c r="E45" s="6"/>
      <c r="F45" s="6"/>
      <c r="G45" s="6"/>
      <c r="H45" s="6"/>
    </row>
    <row r="46" spans="1:8">
      <c r="C46" s="6"/>
      <c r="D46" s="6"/>
      <c r="E46" s="6"/>
      <c r="F46" s="6"/>
      <c r="G46" s="6"/>
      <c r="H46" s="6"/>
    </row>
    <row r="47" spans="1:8">
      <c r="C47" s="6"/>
      <c r="D47" s="6"/>
      <c r="E47" s="6"/>
      <c r="F47" s="6"/>
      <c r="G47" s="6"/>
      <c r="H47" s="6"/>
    </row>
  </sheetData>
  <mergeCells count="13">
    <mergeCell ref="A10:B10"/>
    <mergeCell ref="A20:B20"/>
    <mergeCell ref="A30:B30"/>
    <mergeCell ref="A36:H36"/>
    <mergeCell ref="A1:H1"/>
    <mergeCell ref="A2:H2"/>
    <mergeCell ref="A3:H3"/>
    <mergeCell ref="A4:H4"/>
    <mergeCell ref="A5:H5"/>
    <mergeCell ref="A7:B8"/>
    <mergeCell ref="C7:G7"/>
    <mergeCell ref="H7:H8"/>
    <mergeCell ref="A6:H6"/>
  </mergeCells>
  <printOptions horizontalCentered="1"/>
  <pageMargins left="0.31496062992125984" right="0.35433070866141736" top="0.74803149606299213" bottom="0.74803149606299213" header="0" footer="0"/>
  <pageSetup scale="86" orientation="landscape" r:id="rId1"/>
  <headerFooter>
    <oddFooter>&amp;R&amp;8</oddFooter>
  </headerFooter>
  <rowBreaks count="1" manualBreakCount="1">
    <brk id="3" max="7" man="1"/>
  </rowBreaks>
  <colBreaks count="1" manualBreakCount="1">
    <brk id="4" max="36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1"/>
  <sheetViews>
    <sheetView view="pageBreakPreview" topLeftCell="A10" zoomScaleSheetLayoutView="100" workbookViewId="0">
      <selection activeCell="H27" sqref="H27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14.5703125" style="1" bestFit="1" customWidth="1"/>
    <col min="4" max="4" width="16.140625" style="1" customWidth="1"/>
    <col min="5" max="6" width="14.5703125" style="1" bestFit="1" customWidth="1"/>
    <col min="7" max="7" width="14.7109375" style="1" bestFit="1" customWidth="1"/>
    <col min="8" max="8" width="14.28515625" style="1" customWidth="1"/>
    <col min="9" max="16384" width="11.42578125" style="1"/>
  </cols>
  <sheetData>
    <row r="1" spans="1:8" ht="18" customHeight="1">
      <c r="A1" s="33" t="s">
        <v>101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102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0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103</v>
      </c>
      <c r="B5" s="33"/>
      <c r="C5" s="33"/>
      <c r="D5" s="33"/>
      <c r="E5" s="33"/>
      <c r="F5" s="33"/>
      <c r="G5" s="33"/>
      <c r="H5" s="33"/>
    </row>
    <row r="6" spans="1:8" s="14" customFormat="1">
      <c r="A6" s="33" t="s">
        <v>98</v>
      </c>
      <c r="B6" s="33"/>
      <c r="C6" s="33"/>
      <c r="D6" s="33"/>
      <c r="E6" s="33"/>
      <c r="F6" s="33"/>
      <c r="G6" s="33"/>
      <c r="H6" s="33"/>
    </row>
    <row r="7" spans="1:8" ht="15.6" customHeight="1" thickBot="1">
      <c r="A7" s="34" t="s">
        <v>99</v>
      </c>
      <c r="B7" s="35"/>
      <c r="C7" s="38" t="s">
        <v>2</v>
      </c>
      <c r="D7" s="38"/>
      <c r="E7" s="38"/>
      <c r="F7" s="38"/>
      <c r="G7" s="38"/>
      <c r="H7" s="39" t="s">
        <v>100</v>
      </c>
    </row>
    <row r="8" spans="1:8" ht="27.6" customHeight="1" thickBot="1">
      <c r="A8" s="36"/>
      <c r="B8" s="3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40"/>
    </row>
    <row r="9" spans="1:8" ht="11.25" customHeight="1">
      <c r="A9" s="16"/>
      <c r="B9" s="17"/>
      <c r="C9" s="15"/>
      <c r="D9" s="15"/>
      <c r="E9" s="15"/>
      <c r="F9" s="15"/>
      <c r="G9" s="15"/>
      <c r="H9" s="15"/>
    </row>
    <row r="10" spans="1:8" ht="21" customHeight="1">
      <c r="A10" s="41" t="s">
        <v>92</v>
      </c>
      <c r="B10" s="42"/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spans="1:8" ht="15" customHeight="1">
      <c r="A11" s="16"/>
      <c r="B11" s="17" t="s">
        <v>58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5" customHeight="1">
      <c r="A12" s="16"/>
      <c r="B12" s="17" t="s">
        <v>59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5" customHeight="1">
      <c r="A13" s="16"/>
      <c r="B13" s="17" t="s">
        <v>60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ht="15" customHeight="1">
      <c r="A14" s="16"/>
      <c r="B14" s="17" t="s">
        <v>61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ht="23.25" customHeight="1">
      <c r="A15" s="16"/>
      <c r="B15" s="17" t="s">
        <v>62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5" customHeight="1">
      <c r="A16" s="16"/>
      <c r="B16" s="17" t="s">
        <v>63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5" customHeight="1">
      <c r="A17" s="19"/>
      <c r="B17" s="20" t="s">
        <v>64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5" customHeight="1">
      <c r="A18" s="41" t="s">
        <v>93</v>
      </c>
      <c r="B18" s="42"/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spans="1:8" ht="15" customHeight="1">
      <c r="A19" s="16"/>
      <c r="B19" s="17" t="s">
        <v>65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ht="15" customHeight="1">
      <c r="A20" s="16"/>
      <c r="B20" s="17" t="s">
        <v>66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5" customHeight="1">
      <c r="A21" s="19"/>
      <c r="B21" s="20" t="s">
        <v>67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5" customHeight="1">
      <c r="A22" s="41" t="s">
        <v>94</v>
      </c>
      <c r="B22" s="42"/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</row>
    <row r="23" spans="1:8" ht="15" customHeight="1">
      <c r="A23" s="16"/>
      <c r="B23" s="17" t="s">
        <v>68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5" customHeight="1">
      <c r="A24" s="16"/>
      <c r="B24" s="17" t="s">
        <v>69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5" customHeight="1">
      <c r="A25" s="16"/>
      <c r="B25" s="17" t="s">
        <v>70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5" customHeight="1">
      <c r="A26" s="16"/>
      <c r="B26" s="17" t="s">
        <v>71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5" customHeight="1">
      <c r="A27" s="16"/>
      <c r="B27" s="17" t="s">
        <v>72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5" customHeight="1">
      <c r="A28" s="16"/>
      <c r="B28" s="17" t="s">
        <v>73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ht="15" customHeight="1">
      <c r="A29" s="16"/>
      <c r="B29" s="17" t="s">
        <v>74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ht="15" customHeight="1">
      <c r="A30" s="16"/>
      <c r="B30" s="17"/>
      <c r="C30" s="15"/>
      <c r="D30" s="15"/>
      <c r="E30" s="15"/>
      <c r="F30" s="15"/>
      <c r="G30" s="15"/>
      <c r="H30" s="15"/>
    </row>
    <row r="31" spans="1:8" ht="15" customHeight="1">
      <c r="A31" s="16"/>
      <c r="B31" s="17"/>
      <c r="C31" s="15"/>
      <c r="D31" s="15"/>
      <c r="E31" s="15"/>
      <c r="F31" s="15"/>
      <c r="G31" s="15"/>
      <c r="H31" s="15"/>
    </row>
    <row r="32" spans="1:8" ht="15" customHeight="1">
      <c r="A32" s="16"/>
      <c r="B32" s="17"/>
      <c r="C32" s="15"/>
      <c r="D32" s="15"/>
      <c r="E32" s="15"/>
      <c r="F32" s="15"/>
      <c r="G32" s="15"/>
      <c r="H32" s="15"/>
    </row>
    <row r="33" spans="1:8" s="24" customFormat="1" ht="20.100000000000001" customHeight="1">
      <c r="A33" s="21"/>
      <c r="B33" s="22" t="s">
        <v>75</v>
      </c>
      <c r="C33" s="23">
        <f>+'EAPED NE COG'!C9</f>
        <v>229496679.34</v>
      </c>
      <c r="D33" s="23">
        <f>+'EAPED NE COG'!D9</f>
        <v>6828723.7999999998</v>
      </c>
      <c r="E33" s="23">
        <f>+'EAPED NE COG'!E9</f>
        <v>236325403.14000002</v>
      </c>
      <c r="F33" s="23">
        <f>+'EAPED NE COG'!F9</f>
        <v>76206191.879999995</v>
      </c>
      <c r="G33" s="23">
        <f>+'EAPED NE COG'!G9</f>
        <v>74591997.700000003</v>
      </c>
      <c r="H33" s="23">
        <f>+'EAPED NE COG'!H9</f>
        <v>160119211.25999999</v>
      </c>
    </row>
    <row r="34" spans="1:8">
      <c r="A34" s="43" t="s">
        <v>76</v>
      </c>
      <c r="B34" s="43"/>
      <c r="C34" s="43"/>
      <c r="D34" s="43"/>
      <c r="E34" s="43"/>
      <c r="F34" s="43"/>
      <c r="G34" s="43"/>
      <c r="H34" s="43"/>
    </row>
    <row r="35" spans="1:8">
      <c r="C35" s="4"/>
      <c r="D35" s="4"/>
      <c r="E35" s="4"/>
      <c r="F35" s="4"/>
      <c r="G35" s="4"/>
      <c r="H35" s="4"/>
    </row>
    <row r="36" spans="1:8">
      <c r="H36" s="4"/>
    </row>
    <row r="37" spans="1:8">
      <c r="C37" s="4"/>
      <c r="D37" s="4"/>
      <c r="E37" s="4"/>
      <c r="F37" s="4"/>
      <c r="G37" s="4"/>
      <c r="H37" s="4"/>
    </row>
    <row r="38" spans="1:8">
      <c r="C38" s="6"/>
      <c r="D38" s="6"/>
      <c r="E38" s="6"/>
      <c r="F38" s="6"/>
      <c r="G38" s="6"/>
      <c r="H38" s="6"/>
    </row>
    <row r="39" spans="1:8">
      <c r="C39" s="6"/>
      <c r="D39" s="6"/>
      <c r="E39" s="6"/>
      <c r="F39" s="6"/>
      <c r="G39" s="6"/>
      <c r="H39" s="6"/>
    </row>
    <row r="40" spans="1:8">
      <c r="C40" s="6"/>
      <c r="D40" s="6"/>
      <c r="E40" s="6"/>
      <c r="F40" s="6"/>
      <c r="G40" s="6"/>
      <c r="H40" s="6"/>
    </row>
    <row r="41" spans="1:8">
      <c r="C41" s="6"/>
      <c r="D41" s="6"/>
      <c r="E41" s="6"/>
      <c r="F41" s="6"/>
      <c r="G41" s="6"/>
      <c r="H41" s="6"/>
    </row>
  </sheetData>
  <mergeCells count="13">
    <mergeCell ref="A10:B10"/>
    <mergeCell ref="A18:B18"/>
    <mergeCell ref="A22:B22"/>
    <mergeCell ref="A34:H34"/>
    <mergeCell ref="A1:H1"/>
    <mergeCell ref="A2:H2"/>
    <mergeCell ref="A3:H3"/>
    <mergeCell ref="A4:H4"/>
    <mergeCell ref="A5:H5"/>
    <mergeCell ref="A7:B8"/>
    <mergeCell ref="C7:G7"/>
    <mergeCell ref="H7:H8"/>
    <mergeCell ref="A6:H6"/>
  </mergeCells>
  <printOptions horizontalCentered="1"/>
  <pageMargins left="0.31496062992125984" right="0.35433070866141736" top="0.74803149606299213" bottom="0.74803149606299213" header="0" footer="0"/>
  <pageSetup scale="87" orientation="landscape" r:id="rId1"/>
  <headerFooter>
    <oddFooter>&amp;R&amp;8</oddFooter>
  </headerFooter>
  <rowBreaks count="1" manualBreakCount="1">
    <brk id="3" max="7" man="1"/>
  </rowBreaks>
  <colBreaks count="1" manualBreakCount="1">
    <brk id="4" max="3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39"/>
  <sheetViews>
    <sheetView view="pageBreakPreview" topLeftCell="A19" zoomScaleSheetLayoutView="100" workbookViewId="0">
      <selection activeCell="D28" sqref="D28:H28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17.140625" style="1" customWidth="1"/>
    <col min="4" max="4" width="18" style="1" customWidth="1"/>
    <col min="5" max="5" width="15.5703125" style="1" customWidth="1"/>
    <col min="6" max="6" width="15.7109375" style="1" customWidth="1"/>
    <col min="7" max="7" width="17.28515625" style="1" customWidth="1"/>
    <col min="8" max="8" width="15.5703125" style="1" customWidth="1"/>
    <col min="9" max="16384" width="11.42578125" style="1"/>
  </cols>
  <sheetData>
    <row r="1" spans="1:8" ht="18" customHeight="1">
      <c r="A1" s="33" t="s">
        <v>101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102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0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103</v>
      </c>
      <c r="B5" s="33"/>
      <c r="C5" s="33"/>
      <c r="D5" s="33"/>
      <c r="E5" s="33"/>
      <c r="F5" s="33"/>
      <c r="G5" s="33"/>
      <c r="H5" s="33"/>
    </row>
    <row r="6" spans="1:8" s="14" customFormat="1">
      <c r="A6" s="33" t="s">
        <v>98</v>
      </c>
      <c r="B6" s="33"/>
      <c r="C6" s="33"/>
      <c r="D6" s="33"/>
      <c r="E6" s="33"/>
      <c r="F6" s="33"/>
      <c r="G6" s="33"/>
      <c r="H6" s="33"/>
    </row>
    <row r="7" spans="1:8" ht="15.6" customHeight="1" thickBot="1">
      <c r="A7" s="34" t="s">
        <v>99</v>
      </c>
      <c r="B7" s="35"/>
      <c r="C7" s="38" t="s">
        <v>2</v>
      </c>
      <c r="D7" s="38"/>
      <c r="E7" s="38"/>
      <c r="F7" s="38"/>
      <c r="G7" s="38"/>
      <c r="H7" s="39" t="s">
        <v>100</v>
      </c>
    </row>
    <row r="8" spans="1:8" ht="27.6" customHeight="1" thickBot="1">
      <c r="A8" s="36"/>
      <c r="B8" s="3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40"/>
    </row>
    <row r="9" spans="1:8" ht="15" customHeight="1">
      <c r="A9" s="41" t="s">
        <v>77</v>
      </c>
      <c r="B9" s="42"/>
      <c r="C9" s="15">
        <f>+C10+C18+C28+'EAPED E COG (2)'!C10+'EAPED E COG (2)'!C20+'EAPED E COG (2)'!C30+'EAPED E COG (3)'!C10+'EAPED E COG (3)'!C18+'EAPED E COG (3)'!C22</f>
        <v>0</v>
      </c>
      <c r="D9" s="15">
        <f>+D10+D18+D28+'EAPED E COG (2)'!D10+'EAPED E COG (2)'!D20+'EAPED E COG (2)'!D30+'EAPED E COG (3)'!D10+'EAPED E COG (3)'!D18+'EAPED E COG (3)'!D22</f>
        <v>0</v>
      </c>
      <c r="E9" s="15">
        <f>+E10+E18+E28+'EAPED E COG (2)'!E10+'EAPED E COG (2)'!E20+'EAPED E COG (2)'!E30+'EAPED E COG (3)'!E10+'EAPED E COG (3)'!E18+'EAPED E COG (3)'!E22</f>
        <v>0</v>
      </c>
      <c r="F9" s="15">
        <f>+F10+F18+F28+'EAPED E COG (2)'!F10+'EAPED E COG (2)'!F20+'EAPED E COG (2)'!F30+'EAPED E COG (3)'!F10+'EAPED E COG (3)'!F18+'EAPED E COG (3)'!F22</f>
        <v>0</v>
      </c>
      <c r="G9" s="15">
        <f>+G10+G18+G28+'EAPED E COG (2)'!G10+'EAPED E COG (2)'!G20+'EAPED E COG (2)'!G30+'EAPED E COG (3)'!G10+'EAPED E COG (3)'!G18+'EAPED E COG (3)'!G22</f>
        <v>0</v>
      </c>
      <c r="H9" s="15">
        <f>+H10+H18+H28+'EAPED E COG (2)'!H10+'EAPED E COG (2)'!H20+'EAPED E COG (2)'!H30+'EAPED E COG (3)'!H10+'EAPED E COG (3)'!H18+'EAPED E COG (3)'!H22</f>
        <v>0</v>
      </c>
    </row>
    <row r="10" spans="1:8" ht="15" customHeight="1">
      <c r="A10" s="41" t="s">
        <v>95</v>
      </c>
      <c r="B10" s="42"/>
      <c r="C10" s="15">
        <f>SUM(C11:C17)</f>
        <v>0</v>
      </c>
      <c r="D10" s="15">
        <f t="shared" ref="D10:H10" si="0">SUM(D11:D17)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</row>
    <row r="11" spans="1:8" ht="15" customHeight="1">
      <c r="A11" s="16"/>
      <c r="B11" s="17" t="s">
        <v>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5" customHeight="1">
      <c r="A12" s="16"/>
      <c r="B12" s="17" t="s">
        <v>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5" customHeight="1">
      <c r="A13" s="16"/>
      <c r="B13" s="17" t="s">
        <v>10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ht="15" customHeight="1">
      <c r="A14" s="16"/>
      <c r="B14" s="17" t="s">
        <v>11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ht="15" customHeight="1">
      <c r="A15" s="16"/>
      <c r="B15" s="17" t="s">
        <v>12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5" customHeight="1">
      <c r="A16" s="16"/>
      <c r="B16" s="17" t="s">
        <v>13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5" customHeight="1">
      <c r="A17" s="16"/>
      <c r="B17" s="17" t="s">
        <v>14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22.5" customHeight="1">
      <c r="A18" s="41" t="s">
        <v>87</v>
      </c>
      <c r="B18" s="42"/>
      <c r="C18" s="15">
        <f>SUM(C19:C27)</f>
        <v>0</v>
      </c>
      <c r="D18" s="15">
        <f t="shared" ref="D18:H18" si="1">SUM(D19:D27)</f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</row>
    <row r="19" spans="1:8" ht="26.25" customHeight="1">
      <c r="A19" s="16"/>
      <c r="B19" s="17" t="s">
        <v>15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ht="15" customHeight="1">
      <c r="A20" s="16"/>
      <c r="B20" s="17" t="s">
        <v>16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5" customHeight="1">
      <c r="A21" s="16"/>
      <c r="B21" s="17" t="s">
        <v>17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5" customHeight="1">
      <c r="A22" s="16"/>
      <c r="B22" s="17" t="s">
        <v>18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ht="15" customHeight="1">
      <c r="A23" s="16"/>
      <c r="B23" s="17" t="s">
        <v>19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5" customHeight="1">
      <c r="A24" s="16"/>
      <c r="B24" s="17" t="s">
        <v>20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5" customHeight="1">
      <c r="A25" s="16"/>
      <c r="B25" s="17" t="s">
        <v>21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5" customHeight="1">
      <c r="A26" s="16"/>
      <c r="B26" s="17" t="s">
        <v>22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5" customHeight="1">
      <c r="A27" s="16"/>
      <c r="B27" s="17" t="s">
        <v>23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5" customHeight="1">
      <c r="A28" s="41" t="s">
        <v>88</v>
      </c>
      <c r="B28" s="42"/>
      <c r="C28" s="15">
        <f>SUM(C29:C37)</f>
        <v>0</v>
      </c>
      <c r="D28" s="15">
        <f t="shared" ref="D28:H28" si="2">SUM(D29:D37)</f>
        <v>0</v>
      </c>
      <c r="E28" s="15">
        <f t="shared" si="2"/>
        <v>0</v>
      </c>
      <c r="F28" s="15">
        <f t="shared" si="2"/>
        <v>0</v>
      </c>
      <c r="G28" s="15">
        <f t="shared" si="2"/>
        <v>0</v>
      </c>
      <c r="H28" s="15">
        <f t="shared" si="2"/>
        <v>0</v>
      </c>
    </row>
    <row r="29" spans="1:8" ht="15" customHeight="1">
      <c r="A29" s="16"/>
      <c r="B29" s="17" t="s">
        <v>24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ht="15" customHeight="1">
      <c r="A30" s="16"/>
      <c r="B30" s="17" t="s">
        <v>25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  <row r="31" spans="1:8" ht="15" customHeight="1">
      <c r="A31" s="16"/>
      <c r="B31" s="17" t="s">
        <v>26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</row>
    <row r="32" spans="1:8" ht="15" customHeight="1">
      <c r="A32" s="16"/>
      <c r="B32" s="17" t="s">
        <v>27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</row>
    <row r="33" spans="1:8" ht="22.5" customHeight="1">
      <c r="A33" s="16"/>
      <c r="B33" s="17" t="s">
        <v>28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</row>
    <row r="34" spans="1:8" ht="15" customHeight="1">
      <c r="A34" s="16"/>
      <c r="B34" s="17" t="s">
        <v>29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</row>
    <row r="35" spans="1:8" ht="15" customHeight="1">
      <c r="A35" s="16"/>
      <c r="B35" s="17" t="s">
        <v>30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</row>
    <row r="36" spans="1:8" ht="15" customHeight="1">
      <c r="A36" s="16"/>
      <c r="B36" s="17" t="s">
        <v>31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</row>
    <row r="37" spans="1:8" ht="15" customHeight="1">
      <c r="A37" s="19"/>
      <c r="B37" s="20" t="s">
        <v>32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</row>
    <row r="38" spans="1:8" ht="15" customHeight="1">
      <c r="A38" s="21"/>
      <c r="B38" s="22" t="s">
        <v>78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8">
      <c r="A39" s="43" t="s">
        <v>79</v>
      </c>
      <c r="B39" s="43"/>
      <c r="C39" s="43"/>
      <c r="D39" s="43"/>
      <c r="E39" s="43"/>
      <c r="F39" s="43"/>
      <c r="G39" s="43"/>
      <c r="H39" s="43"/>
    </row>
  </sheetData>
  <mergeCells count="14">
    <mergeCell ref="A9:B9"/>
    <mergeCell ref="A10:B10"/>
    <mergeCell ref="A18:B18"/>
    <mergeCell ref="A28:B28"/>
    <mergeCell ref="A39:H39"/>
    <mergeCell ref="A7:B8"/>
    <mergeCell ref="C7:G7"/>
    <mergeCell ref="H7:H8"/>
    <mergeCell ref="A1:H1"/>
    <mergeCell ref="A2:H2"/>
    <mergeCell ref="A3:H3"/>
    <mergeCell ref="A4:H4"/>
    <mergeCell ref="A5:H5"/>
    <mergeCell ref="A6:H6"/>
  </mergeCells>
  <printOptions horizontalCentered="1"/>
  <pageMargins left="0.31496062992125984" right="0.35433070866141736" top="0.74803149606299213" bottom="0.74803149606299213" header="0" footer="0"/>
  <pageSetup scale="81" orientation="landscape" r:id="rId1"/>
  <headerFooter>
    <oddFooter>&amp;R&amp;8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39"/>
  <sheetViews>
    <sheetView view="pageBreakPreview" zoomScaleSheetLayoutView="100" workbookViewId="0">
      <selection activeCell="D30" sqref="D30:H30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15.42578125" style="1" customWidth="1"/>
    <col min="4" max="4" width="15.5703125" style="1" customWidth="1"/>
    <col min="5" max="6" width="14.5703125" style="1" bestFit="1" customWidth="1"/>
    <col min="7" max="7" width="14.7109375" style="1" bestFit="1" customWidth="1"/>
    <col min="8" max="8" width="14.85546875" style="1" customWidth="1"/>
    <col min="9" max="16384" width="11.42578125" style="1"/>
  </cols>
  <sheetData>
    <row r="1" spans="1:8" ht="18" customHeight="1">
      <c r="A1" s="33" t="s">
        <v>101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102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0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103</v>
      </c>
      <c r="B5" s="33"/>
      <c r="C5" s="33"/>
      <c r="D5" s="33"/>
      <c r="E5" s="33"/>
      <c r="F5" s="33"/>
      <c r="G5" s="33"/>
      <c r="H5" s="33"/>
    </row>
    <row r="6" spans="1:8" s="14" customFormat="1">
      <c r="A6" s="33" t="s">
        <v>98</v>
      </c>
      <c r="B6" s="33"/>
      <c r="C6" s="33"/>
      <c r="D6" s="33"/>
      <c r="E6" s="33"/>
      <c r="F6" s="33"/>
      <c r="G6" s="33"/>
      <c r="H6" s="33"/>
    </row>
    <row r="7" spans="1:8" ht="15.6" customHeight="1" thickBot="1">
      <c r="A7" s="34" t="s">
        <v>99</v>
      </c>
      <c r="B7" s="35"/>
      <c r="C7" s="38" t="s">
        <v>2</v>
      </c>
      <c r="D7" s="38"/>
      <c r="E7" s="38"/>
      <c r="F7" s="38"/>
      <c r="G7" s="38"/>
      <c r="H7" s="39" t="s">
        <v>100</v>
      </c>
    </row>
    <row r="8" spans="1:8" ht="27.6" customHeight="1" thickBot="1">
      <c r="A8" s="36"/>
      <c r="B8" s="3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40"/>
    </row>
    <row r="9" spans="1:8" ht="5.25" customHeight="1">
      <c r="A9" s="2"/>
      <c r="B9" s="3"/>
      <c r="C9" s="11"/>
      <c r="D9" s="12"/>
      <c r="E9" s="13"/>
      <c r="F9" s="13"/>
      <c r="G9" s="13"/>
      <c r="H9" s="13"/>
    </row>
    <row r="10" spans="1:8" ht="20.25" customHeight="1">
      <c r="A10" s="41" t="s">
        <v>96</v>
      </c>
      <c r="B10" s="42"/>
      <c r="C10" s="27">
        <f>SUM(C11:C19)</f>
        <v>0</v>
      </c>
      <c r="D10" s="27">
        <f t="shared" ref="D10:H10" si="0">SUM(D11:D19)</f>
        <v>0</v>
      </c>
      <c r="E10" s="27">
        <f t="shared" si="0"/>
        <v>0</v>
      </c>
      <c r="F10" s="27">
        <f t="shared" si="0"/>
        <v>0</v>
      </c>
      <c r="G10" s="27">
        <f t="shared" si="0"/>
        <v>0</v>
      </c>
      <c r="H10" s="27">
        <f t="shared" si="0"/>
        <v>0</v>
      </c>
    </row>
    <row r="11" spans="1:8" ht="15" customHeight="1">
      <c r="A11" s="16"/>
      <c r="B11" s="17" t="s">
        <v>35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</row>
    <row r="12" spans="1:8" ht="15" customHeight="1">
      <c r="A12" s="16"/>
      <c r="B12" s="17" t="s">
        <v>36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</row>
    <row r="13" spans="1:8" ht="15" customHeight="1">
      <c r="A13" s="16"/>
      <c r="B13" s="17" t="s">
        <v>37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</row>
    <row r="14" spans="1:8" ht="15" customHeight="1">
      <c r="A14" s="16"/>
      <c r="B14" s="17" t="s">
        <v>38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</row>
    <row r="15" spans="1:8" ht="15" customHeight="1">
      <c r="A15" s="16"/>
      <c r="B15" s="17" t="s">
        <v>39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</row>
    <row r="16" spans="1:8" ht="15" customHeight="1">
      <c r="A16" s="16"/>
      <c r="B16" s="17" t="s">
        <v>40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</row>
    <row r="17" spans="1:8" ht="15" customHeight="1">
      <c r="A17" s="16"/>
      <c r="B17" s="17" t="s">
        <v>41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</row>
    <row r="18" spans="1:8" ht="15" customHeight="1">
      <c r="A18" s="16"/>
      <c r="B18" s="17" t="s">
        <v>42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</row>
    <row r="19" spans="1:8" ht="15" customHeight="1">
      <c r="A19" s="19"/>
      <c r="B19" s="20" t="s">
        <v>43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</row>
    <row r="20" spans="1:8" ht="24.75" customHeight="1">
      <c r="A20" s="41" t="s">
        <v>90</v>
      </c>
      <c r="B20" s="42"/>
      <c r="C20" s="27">
        <f>SUM(C21:C29)</f>
        <v>0</v>
      </c>
      <c r="D20" s="27">
        <f t="shared" ref="D20:H20" si="1">SUM(D21:D29)</f>
        <v>0</v>
      </c>
      <c r="E20" s="27">
        <f t="shared" si="1"/>
        <v>0</v>
      </c>
      <c r="F20" s="27">
        <f t="shared" si="1"/>
        <v>0</v>
      </c>
      <c r="G20" s="27">
        <f t="shared" si="1"/>
        <v>0</v>
      </c>
      <c r="H20" s="27">
        <f t="shared" si="1"/>
        <v>0</v>
      </c>
    </row>
    <row r="21" spans="1:8" ht="15" customHeight="1">
      <c r="A21" s="16"/>
      <c r="B21" s="17" t="s">
        <v>44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</row>
    <row r="22" spans="1:8" ht="15" customHeight="1">
      <c r="A22" s="16"/>
      <c r="B22" s="17" t="s">
        <v>45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</row>
    <row r="23" spans="1:8" ht="15" customHeight="1">
      <c r="A23" s="16"/>
      <c r="B23" s="17" t="s">
        <v>46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</row>
    <row r="24" spans="1:8" ht="15" customHeight="1">
      <c r="A24" s="16"/>
      <c r="B24" s="17" t="s">
        <v>47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</row>
    <row r="25" spans="1:8" ht="15" customHeight="1">
      <c r="A25" s="16"/>
      <c r="B25" s="17" t="s">
        <v>48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</row>
    <row r="26" spans="1:8" ht="15" customHeight="1">
      <c r="A26" s="16"/>
      <c r="B26" s="17" t="s">
        <v>49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</row>
    <row r="27" spans="1:8" ht="15" customHeight="1">
      <c r="A27" s="16"/>
      <c r="B27" s="17" t="s">
        <v>50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</row>
    <row r="28" spans="1:8" ht="15" customHeight="1">
      <c r="A28" s="16"/>
      <c r="B28" s="17" t="s">
        <v>51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</row>
    <row r="29" spans="1:8" ht="15" customHeight="1">
      <c r="A29" s="19"/>
      <c r="B29" s="20" t="s">
        <v>52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</row>
    <row r="30" spans="1:8" ht="15" customHeight="1">
      <c r="A30" s="41" t="s">
        <v>91</v>
      </c>
      <c r="B30" s="42"/>
      <c r="C30" s="27">
        <f>SUM(C31:C33)</f>
        <v>0</v>
      </c>
      <c r="D30" s="27">
        <f t="shared" ref="D30:H30" si="2">SUM(D31:D33)</f>
        <v>0</v>
      </c>
      <c r="E30" s="27">
        <f t="shared" si="2"/>
        <v>0</v>
      </c>
      <c r="F30" s="27">
        <f t="shared" si="2"/>
        <v>0</v>
      </c>
      <c r="G30" s="27">
        <f t="shared" si="2"/>
        <v>0</v>
      </c>
      <c r="H30" s="27">
        <f t="shared" si="2"/>
        <v>0</v>
      </c>
    </row>
    <row r="31" spans="1:8" ht="15" customHeight="1">
      <c r="A31" s="16"/>
      <c r="B31" s="17" t="s">
        <v>53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</row>
    <row r="32" spans="1:8" ht="15" customHeight="1">
      <c r="A32" s="16"/>
      <c r="B32" s="17" t="s">
        <v>54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</row>
    <row r="33" spans="1:8" ht="15" customHeight="1">
      <c r="A33" s="16"/>
      <c r="B33" s="17" t="s">
        <v>55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</row>
    <row r="34" spans="1:8" ht="15" customHeight="1">
      <c r="A34" s="16"/>
      <c r="B34" s="17"/>
      <c r="C34" s="27"/>
      <c r="D34" s="27"/>
      <c r="E34" s="27"/>
      <c r="F34" s="27"/>
      <c r="G34" s="27"/>
      <c r="H34" s="27"/>
    </row>
    <row r="35" spans="1:8" ht="15" customHeight="1">
      <c r="A35" s="21"/>
      <c r="B35" s="22" t="s">
        <v>80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</row>
    <row r="36" spans="1:8">
      <c r="A36" s="43" t="s">
        <v>81</v>
      </c>
      <c r="B36" s="43"/>
      <c r="C36" s="43"/>
      <c r="D36" s="43"/>
      <c r="E36" s="43"/>
      <c r="F36" s="43"/>
      <c r="G36" s="43"/>
      <c r="H36" s="43"/>
    </row>
    <row r="37" spans="1:8">
      <c r="A37" s="7"/>
      <c r="B37" s="7"/>
      <c r="C37" s="8"/>
      <c r="D37" s="9"/>
      <c r="E37" s="8"/>
      <c r="F37" s="8"/>
      <c r="G37" s="8"/>
      <c r="H37" s="8"/>
    </row>
    <row r="39" spans="1:8">
      <c r="C39" s="4"/>
      <c r="D39" s="4"/>
      <c r="E39" s="4"/>
      <c r="F39" s="4"/>
      <c r="G39" s="4"/>
      <c r="H39" s="4"/>
    </row>
  </sheetData>
  <mergeCells count="13">
    <mergeCell ref="A10:B10"/>
    <mergeCell ref="A20:B20"/>
    <mergeCell ref="A30:B30"/>
    <mergeCell ref="A36:H36"/>
    <mergeCell ref="A1:H1"/>
    <mergeCell ref="A2:H2"/>
    <mergeCell ref="A3:H3"/>
    <mergeCell ref="A4:H4"/>
    <mergeCell ref="A5:H5"/>
    <mergeCell ref="A7:B8"/>
    <mergeCell ref="C7:G7"/>
    <mergeCell ref="H7:H8"/>
    <mergeCell ref="A6:H6"/>
  </mergeCells>
  <printOptions horizontalCentered="1"/>
  <pageMargins left="0.31496062992125984" right="0.35433070866141736" top="0.74803149606299213" bottom="0.74803149606299213" header="0" footer="0"/>
  <pageSetup scale="86" orientation="landscape" r:id="rId1"/>
  <headerFooter>
    <oddFooter>&amp;R&amp;8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35"/>
  <sheetViews>
    <sheetView tabSelected="1" view="pageBreakPreview" topLeftCell="A23" zoomScaleSheetLayoutView="100" workbookViewId="0">
      <selection activeCell="D33" sqref="D33:H33"/>
    </sheetView>
  </sheetViews>
  <sheetFormatPr baseColWidth="10" defaultColWidth="11.42578125" defaultRowHeight="11.25"/>
  <cols>
    <col min="1" max="1" width="4.5703125" style="1" customWidth="1"/>
    <col min="2" max="2" width="57.28515625" style="1" customWidth="1"/>
    <col min="3" max="3" width="15.42578125" style="1" customWidth="1"/>
    <col min="4" max="4" width="14.5703125" style="1" bestFit="1" customWidth="1"/>
    <col min="5" max="5" width="16.5703125" style="1" customWidth="1"/>
    <col min="6" max="6" width="16.140625" style="1" customWidth="1"/>
    <col min="7" max="7" width="15.5703125" style="1" customWidth="1"/>
    <col min="8" max="8" width="16" style="1" customWidth="1"/>
    <col min="9" max="16384" width="11.42578125" style="1"/>
  </cols>
  <sheetData>
    <row r="1" spans="1:8" ht="18" customHeight="1">
      <c r="A1" s="33" t="s">
        <v>101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102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0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1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103</v>
      </c>
      <c r="B5" s="33"/>
      <c r="C5" s="33"/>
      <c r="D5" s="33"/>
      <c r="E5" s="33"/>
      <c r="F5" s="33"/>
      <c r="G5" s="33"/>
      <c r="H5" s="33"/>
    </row>
    <row r="6" spans="1:8" s="14" customFormat="1">
      <c r="A6" s="33" t="s">
        <v>98</v>
      </c>
      <c r="B6" s="33"/>
      <c r="C6" s="33"/>
      <c r="D6" s="33"/>
      <c r="E6" s="33"/>
      <c r="F6" s="33"/>
      <c r="G6" s="33"/>
      <c r="H6" s="33"/>
    </row>
    <row r="7" spans="1:8" ht="15.6" customHeight="1" thickBot="1">
      <c r="A7" s="34" t="s">
        <v>99</v>
      </c>
      <c r="B7" s="35"/>
      <c r="C7" s="38" t="s">
        <v>2</v>
      </c>
      <c r="D7" s="38"/>
      <c r="E7" s="38"/>
      <c r="F7" s="38"/>
      <c r="G7" s="38"/>
      <c r="H7" s="39" t="s">
        <v>100</v>
      </c>
    </row>
    <row r="8" spans="1:8" ht="27.6" customHeight="1" thickBot="1">
      <c r="A8" s="36"/>
      <c r="B8" s="37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40"/>
    </row>
    <row r="9" spans="1:8" ht="11.25" customHeight="1">
      <c r="A9" s="16"/>
      <c r="B9" s="17"/>
      <c r="C9" s="15"/>
      <c r="D9" s="15"/>
      <c r="E9" s="15"/>
      <c r="F9" s="15"/>
      <c r="G9" s="15"/>
      <c r="H9" s="15"/>
    </row>
    <row r="10" spans="1:8" ht="22.5" customHeight="1">
      <c r="A10" s="41" t="s">
        <v>92</v>
      </c>
      <c r="B10" s="42"/>
      <c r="C10" s="15">
        <f>SUM(C11:C17)</f>
        <v>0</v>
      </c>
      <c r="D10" s="15">
        <f t="shared" ref="D10:H10" si="0">SUM(D11:D17)</f>
        <v>0</v>
      </c>
      <c r="E10" s="15">
        <f t="shared" si="0"/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</row>
    <row r="11" spans="1:8" ht="15" customHeight="1">
      <c r="A11" s="16"/>
      <c r="B11" s="17" t="s">
        <v>58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ht="15" customHeight="1">
      <c r="A12" s="16"/>
      <c r="B12" s="17" t="s">
        <v>59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ht="15" customHeight="1">
      <c r="A13" s="16"/>
      <c r="B13" s="17" t="s">
        <v>60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ht="15" customHeight="1">
      <c r="A14" s="16"/>
      <c r="B14" s="17" t="s">
        <v>61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ht="20.25" customHeight="1">
      <c r="A15" s="16"/>
      <c r="B15" s="17" t="s">
        <v>62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ht="15" customHeight="1">
      <c r="A16" s="16"/>
      <c r="B16" s="17" t="s">
        <v>63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ht="15" customHeight="1">
      <c r="A17" s="19"/>
      <c r="B17" s="20" t="s">
        <v>64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</row>
    <row r="18" spans="1:8" ht="15" customHeight="1">
      <c r="A18" s="41" t="s">
        <v>97</v>
      </c>
      <c r="B18" s="42"/>
      <c r="C18" s="15">
        <f>SUM(C19:C21)</f>
        <v>0</v>
      </c>
      <c r="D18" s="15">
        <f t="shared" ref="D18:H18" si="1">SUM(D19:D21)</f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  <c r="H18" s="15">
        <f t="shared" si="1"/>
        <v>0</v>
      </c>
    </row>
    <row r="19" spans="1:8" ht="15" customHeight="1">
      <c r="A19" s="16"/>
      <c r="B19" s="17" t="s">
        <v>65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1:8" ht="15" customHeight="1">
      <c r="A20" s="16"/>
      <c r="B20" s="17" t="s">
        <v>66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1:8" ht="15" customHeight="1">
      <c r="A21" s="19"/>
      <c r="B21" s="20" t="s">
        <v>67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1:8" ht="15" customHeight="1">
      <c r="A22" s="41" t="s">
        <v>94</v>
      </c>
      <c r="B22" s="42"/>
      <c r="C22" s="15">
        <f>SUM(C23:C29)</f>
        <v>0</v>
      </c>
      <c r="D22" s="15">
        <f t="shared" ref="D22:H22" si="2">SUM(D23:D29)</f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0</v>
      </c>
    </row>
    <row r="23" spans="1:8" ht="15" customHeight="1">
      <c r="A23" s="16"/>
      <c r="B23" s="17" t="s">
        <v>68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</row>
    <row r="24" spans="1:8" ht="15" customHeight="1">
      <c r="A24" s="16"/>
      <c r="B24" s="17" t="s">
        <v>69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1:8" ht="15" customHeight="1">
      <c r="A25" s="16"/>
      <c r="B25" s="17" t="s">
        <v>70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ht="15" customHeight="1">
      <c r="A26" s="16"/>
      <c r="B26" s="17" t="s">
        <v>71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ht="15" customHeight="1">
      <c r="A27" s="16"/>
      <c r="B27" s="17" t="s">
        <v>72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ht="15" customHeight="1">
      <c r="A28" s="16"/>
      <c r="B28" s="17" t="s">
        <v>73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1:8" ht="15" customHeight="1">
      <c r="A29" s="16"/>
      <c r="B29" s="17" t="s">
        <v>74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</row>
    <row r="30" spans="1:8" ht="15" customHeight="1">
      <c r="A30" s="16"/>
      <c r="B30" s="17"/>
      <c r="C30" s="15"/>
      <c r="D30" s="15"/>
      <c r="E30" s="15"/>
      <c r="F30" s="15"/>
      <c r="G30" s="15"/>
      <c r="H30" s="15"/>
    </row>
    <row r="31" spans="1:8" ht="15" customHeight="1">
      <c r="A31" s="16"/>
      <c r="B31" s="17"/>
      <c r="C31" s="15"/>
      <c r="D31" s="15"/>
      <c r="E31" s="15"/>
      <c r="F31" s="15"/>
      <c r="G31" s="15"/>
      <c r="H31" s="15"/>
    </row>
    <row r="32" spans="1:8" ht="15" customHeight="1">
      <c r="A32" s="30"/>
      <c r="B32" s="31" t="s">
        <v>82</v>
      </c>
      <c r="C32" s="32">
        <f>SUM(C10,C18,C22)</f>
        <v>0</v>
      </c>
      <c r="D32" s="32">
        <f t="shared" ref="D32:H32" si="3">SUM(D10,D18,D22)</f>
        <v>0</v>
      </c>
      <c r="E32" s="32">
        <f t="shared" si="3"/>
        <v>0</v>
      </c>
      <c r="F32" s="32">
        <f t="shared" si="3"/>
        <v>0</v>
      </c>
      <c r="G32" s="32">
        <f t="shared" si="3"/>
        <v>0</v>
      </c>
      <c r="H32" s="32">
        <f t="shared" si="3"/>
        <v>0</v>
      </c>
    </row>
    <row r="33" spans="1:8" s="24" customFormat="1" ht="15" customHeight="1">
      <c r="A33" s="21"/>
      <c r="B33" s="22" t="s">
        <v>83</v>
      </c>
      <c r="C33" s="23">
        <f>+'EAPED NE COG'!C9</f>
        <v>229496679.34</v>
      </c>
      <c r="D33" s="23">
        <f>+'EAPED NE COG'!D9</f>
        <v>6828723.7999999998</v>
      </c>
      <c r="E33" s="23">
        <f>+'EAPED NE COG'!E9</f>
        <v>236325403.14000002</v>
      </c>
      <c r="F33" s="23">
        <f>+'EAPED NE COG'!F9</f>
        <v>76206191.879999995</v>
      </c>
      <c r="G33" s="23">
        <f>+'EAPED NE COG'!G9</f>
        <v>74591997.700000003</v>
      </c>
      <c r="H33" s="23">
        <f>+'EAPED NE COG'!H9</f>
        <v>160119211.25999999</v>
      </c>
    </row>
    <row r="34" spans="1:8">
      <c r="A34" s="43" t="s">
        <v>84</v>
      </c>
      <c r="B34" s="43"/>
      <c r="C34" s="43"/>
      <c r="D34" s="43"/>
      <c r="E34" s="43"/>
      <c r="F34" s="43"/>
      <c r="G34" s="43"/>
      <c r="H34" s="43"/>
    </row>
    <row r="35" spans="1:8">
      <c r="A35" s="7"/>
      <c r="B35" s="7"/>
      <c r="C35" s="8"/>
      <c r="D35" s="7"/>
      <c r="E35" s="8"/>
      <c r="F35" s="8"/>
      <c r="G35" s="8"/>
      <c r="H35" s="8"/>
    </row>
  </sheetData>
  <mergeCells count="13">
    <mergeCell ref="A10:B10"/>
    <mergeCell ref="A18:B18"/>
    <mergeCell ref="A22:B22"/>
    <mergeCell ref="A34:H34"/>
    <mergeCell ref="A1:H1"/>
    <mergeCell ref="A2:H2"/>
    <mergeCell ref="A3:H3"/>
    <mergeCell ref="A4:H4"/>
    <mergeCell ref="A5:H5"/>
    <mergeCell ref="A7:B8"/>
    <mergeCell ref="C7:G7"/>
    <mergeCell ref="H7:H8"/>
    <mergeCell ref="A6:H6"/>
  </mergeCells>
  <printOptions horizontalCentered="1"/>
  <pageMargins left="0.31496062992125984" right="0.35433070866141736" top="0.74803149606299213" bottom="0.74803149606299213" header="0" footer="0"/>
  <pageSetup scale="84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EAPED NE COG</vt:lpstr>
      <vt:lpstr>EAPED NE COG (2)</vt:lpstr>
      <vt:lpstr>EAPED NE COG (3)</vt:lpstr>
      <vt:lpstr>EAPED E COG</vt:lpstr>
      <vt:lpstr>EAPED E COG (2)</vt:lpstr>
      <vt:lpstr>EAPED E COG (3)</vt:lpstr>
      <vt:lpstr>'EAPED E COG'!Área_de_impresión</vt:lpstr>
      <vt:lpstr>'EAPED E COG (2)'!Área_de_impresión</vt:lpstr>
      <vt:lpstr>'EAPED E COG (3)'!Área_de_impresión</vt:lpstr>
      <vt:lpstr>'EAPED NE COG'!Área_de_impresión</vt:lpstr>
      <vt:lpstr>'EAPED NE COG (2)'!Área_de_impresión</vt:lpstr>
      <vt:lpstr>'EAPED NE COG (3)'!Área_de_impresión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HP</cp:lastModifiedBy>
  <cp:lastPrinted>2026-07-18T02:20:12Z</cp:lastPrinted>
  <dcterms:created xsi:type="dcterms:W3CDTF">2020-10-21T02:11:45Z</dcterms:created>
  <dcterms:modified xsi:type="dcterms:W3CDTF">2026-07-18T02:20:14Z</dcterms:modified>
</cp:coreProperties>
</file>